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G:\CONTROL INTERNO\INFORMES Y SOPORTES\EVALUACION SEMESTRAL SCI\2022\Primer Semestre\"/>
    </mc:Choice>
  </mc:AlternateContent>
  <xr:revisionPtr revIDLastSave="0" documentId="13_ncr:1_{E3C08E1D-C55D-44A6-9E4B-F787AE7477BB}" xr6:coauthVersionLast="36" xr6:coauthVersionMax="40" xr10:uidLastSave="{00000000-0000-0000-0000-000000000000}"/>
  <bookViews>
    <workbookView xWindow="0" yWindow="0" windowWidth="20490" windowHeight="6945" xr2:uid="{043BDB97-48CC-42EA-A1B5-3681A20FC5FB}"/>
  </bookViews>
  <sheets>
    <sheet name="CONCLUSIONES 2022-1"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0" localSheetId="0">#REF!</definedName>
    <definedName name="\0">#REF!</definedName>
    <definedName name="\BD">#REF!</definedName>
    <definedName name="\BJ">#REF!</definedName>
    <definedName name="\BP">#REF!</definedName>
    <definedName name="\c">[1]BDATOS!#REF!</definedName>
    <definedName name="\CA" localSheetId="0">#REF!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 hidden="1">#REF!</definedName>
    <definedName name="_xlnm._FilterDatabase" hidden="1">#REF!</definedName>
    <definedName name="_Key1" localSheetId="0"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localSheetId="0" hidden="1">#REF!</definedName>
    <definedName name="_Sort" hidden="1">#REF!</definedName>
    <definedName name="A">[5]oficial!$A$1:$H$160</definedName>
    <definedName name="A_IMPRESIÓN_IM" localSheetId="0">#REF!</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 localSheetId="0">#REF!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localSheetId="0" hidden="1">{"'para SB'!$A$1420:$F$1479"}</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 localSheetId="0">#REF!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 localSheetId="0">#REF!,#REF!,#REF!,#REF!,#REF!</definedName>
    <definedName name="COMP3CM">#REF!,#REF!,#REF!,#REF!,#REF!</definedName>
    <definedName name="COMP3PM">#REF!,#REF!,#REF!,#REF!</definedName>
    <definedName name="COMP3PY">#REF!,#REF!,#REF!,#REF!,#REF!</definedName>
    <definedName name="COMPCM" localSheetId="0">#REF!,#REF!,#REF!,#REF!,#REF!,#REF!,#REF!</definedName>
    <definedName name="COMPCM">#REF!,#REF!,#REF!,#REF!,#REF!,#REF!,#REF!</definedName>
    <definedName name="COMPPM">#REF!,#REF!,#REF!,#REF!,#REF!,#REF!,#REF!</definedName>
    <definedName name="COMPPY" localSheetId="0">#REF!,#REF!,#REF!,#REF!,#REF!,#REF!,#REF!,#REF!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 localSheetId="0">#REF!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 localSheetId="0">#REF!</definedName>
    <definedName name="CORDEN">#REF!</definedName>
    <definedName name="CREDITO">[10]oficial!$H$1:$H$160</definedName>
    <definedName name="CUENTA96" localSheetId="0">#REF!</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 localSheetId="0">#REF!</definedName>
    <definedName name="Divide">#REF!</definedName>
    <definedName name="doce">'[13]Anexo-Participaciones Dic-11'!$E$22</definedName>
    <definedName name="ELIEXTRA">'[14]ELIMINA EXT'!$A$3:$Y$217</definedName>
    <definedName name="ELIFIL">[14]ELIMINA!$A$4:$AM$231</definedName>
    <definedName name="ELIMEXT" localSheetId="0">#REF!</definedName>
    <definedName name="ELIMEXT">#REF!</definedName>
    <definedName name="ELIMINA">#REF!</definedName>
    <definedName name="entidades">#REF!</definedName>
    <definedName name="EPIANDES">#REF!</definedName>
    <definedName name="ESCRIBA">[1]BDATOS!#REF!</definedName>
    <definedName name="ESTADOS_FINANCIEROS_A_PROCESAR" localSheetId="0">#REF!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localSheetId="0" hidden="1">{"'para SB'!$A$1420:$F$1479"}</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 localSheetId="0">#REF!</definedName>
    <definedName name="MC.PL_Cuentas">#REF!</definedName>
    <definedName name="MC.PL_Monto">#REF!</definedName>
    <definedName name="MESANT">#REF!</definedName>
    <definedName name="MESES">'[18]7'!$AL$3:$AL$7</definedName>
    <definedName name="MESHOY" localSheetId="0">#REF!</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 localSheetId="0">#REF!</definedName>
    <definedName name="MultiSelectNames">#REF!</definedName>
    <definedName name="Nivel">#REF!</definedName>
    <definedName name="NOPUC">#REF!</definedName>
    <definedName name="OFI">[10]oficial!$A$1:$H$160</definedName>
    <definedName name="ORDEN1" localSheetId="0">#REF!</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 localSheetId="0">#REF!</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 localSheetId="0">#REF!</definedName>
    <definedName name="PRES">#REF!</definedName>
    <definedName name="PRES1">#REF!</definedName>
    <definedName name="ProductivityWith">[9]!ProductivityWith</definedName>
    <definedName name="ProductivityWithout">[9]!ProductivityWithout</definedName>
    <definedName name="PUC" localSheetId="0">#REF!</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 localSheetId="0">#REF!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localSheetId="0" hidden="1">{"'Sheet1'!$A$1:$F$179"}</definedName>
    <definedName name="ro" hidden="1">{"'Sheet1'!$A$1:$F$179"}</definedName>
    <definedName name="rod" localSheetId="0" hidden="1">{"'Sheet1'!$A$1:$F$179"}</definedName>
    <definedName name="rod" hidden="1">{"'Sheet1'!$A$1:$F$179"}</definedName>
    <definedName name="rodirgo" localSheetId="0" hidden="1">{"'Sheet1'!$A$1:$F$179"}</definedName>
    <definedName name="rodirgo" hidden="1">{"'Sheet1'!$A$1:$F$179"}</definedName>
    <definedName name="Saldo">SUMIF([7]DATA2!XFB$1:XFB$65536,[8]Octubre!$C1,[7]DATA2!A$1:A$65536)</definedName>
    <definedName name="sdaf" localSheetId="0" hidden="1">{"'para SB'!$A$1420:$F$1479"}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 localSheetId="0">#REF!</definedName>
    <definedName name="TypesOfTransaction">#REF!</definedName>
    <definedName name="uno">'[13]Anexo-Participaciones Dic-11'!$E$9</definedName>
    <definedName name="utilidad">'[6]Estado de Resultados'!#REF!</definedName>
    <definedName name="VALID" localSheetId="0">#REF!</definedName>
    <definedName name="VALID">#REF!</definedName>
    <definedName name="VALOR" localSheetId="0" hidden="1">{#N/A,#N/A,FALSE,"ANEXO1";"ACTIVO",#N/A,FALSE,"ANEXO1";"PASIVO",#N/A,FALSE,"ANEXO1";"G Y P",#N/A,FALSE,"ANEXO1"}</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localSheetId="0" hidden="1">{#N/A,#N/A,FALSE,"ANEXO1";"ACTIVO",#N/A,FALSE,"ANEXO1";"PASIVO",#N/A,FALSE,"ANEXO1";"G Y P",#N/A,FALSE,"ANEXO1"}</definedName>
    <definedName name="wrn.CONSOLIDADO." hidden="1">{#N/A,#N/A,FALSE,"ANEXO1";"ACTIVO",#N/A,FALSE,"ANEXO1";"PASIVO",#N/A,FALSE,"ANEXO1";"G Y P",#N/A,FALSE,"ANEXO1"}</definedName>
    <definedName name="ws" localSheetId="0" hidden="1">{"'Sheet1'!$A$1:$F$179"}</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3" l="1"/>
  <c r="O33" i="3" s="1"/>
  <c r="E33" i="3"/>
  <c r="G31" i="3"/>
  <c r="O31" i="3" s="1"/>
  <c r="E31" i="3"/>
  <c r="G29" i="3"/>
  <c r="O29" i="3" s="1"/>
  <c r="E29" i="3"/>
  <c r="G27" i="3"/>
  <c r="O27" i="3" s="1"/>
  <c r="E27" i="3"/>
  <c r="G25" i="3"/>
  <c r="O25" i="3" s="1"/>
  <c r="E25" i="3"/>
  <c r="M7" i="3"/>
</calcChain>
</file>

<file path=xl/sharedStrings.xml><?xml version="1.0" encoding="utf-8"?>
<sst xmlns="http://schemas.openxmlformats.org/spreadsheetml/2006/main" count="37" uniqueCount="36">
  <si>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</si>
  <si>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</si>
  <si>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</si>
  <si>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</si>
  <si>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</si>
  <si>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</si>
  <si>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</si>
  <si>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</si>
  <si>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</si>
  <si>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</si>
  <si>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</si>
  <si>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</si>
  <si>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</si>
  <si>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</si>
  <si>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</si>
  <si>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</si>
  <si>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</si>
  <si>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Tener en cuenta en la politica de administración del riesgo, analizar factores internos y externos, como responder a los riesgos e identificar y analizar cambios significativos  para definir cursos de acción aporpiados para su mejora</t>
  </si>
  <si>
    <t>Actividades de control</t>
  </si>
  <si>
    <t xml:space="preserve">Se hace necesario establecer actividades de control relevante sobre la infrastructura tecnologica, los procesos de gestión de seguridad, procesos de adquisición y mantenimiento tecnologico. Se sugiere monitorear los riesgos acorde con la politica de administración del riesgoy verificar que los responsables estén ejecutando los contrales según su diseño </t>
  </si>
  <si>
    <t>Información y comunicación</t>
  </si>
  <si>
    <t>Los informes recibidos de entes externos se analizan por el CGYD. De igual forma de manera trimetral se realiza seguimiento al SGC (planes y riesgos de corrupción y asociados al proceso)</t>
  </si>
  <si>
    <t>CONCEJO DE MEDELLÍN</t>
  </si>
  <si>
    <t>1 de Enero al 30 Junio del año 2022</t>
  </si>
  <si>
    <t>En proceso</t>
  </si>
  <si>
    <t>A Junio de 2022,  puede evidenciarse que el Sistema de Control Interno se está desarollando conforme a la politica de Control Interno de MIPG, y se está cumpliendo con los requisitos normativos. Si bien, los componentes presentan avances significativos, es necesario ahondar en aquellos donde existen débilidades respecto a la documentación; además, se debe fortalecer  las acciones de autocontrol, autoregulación y autogestión que le es propio a todos los procesos de la Corporación.  Finalmente, pudo visualizarse que componentes relacionados con la implementación normativa y la gestión del conocimiento, todavía están en un nivel bajo de ejecución que requiere ser superado. Por otro lado, respecto a los demás componentes, es importante seguir potenciando los mismos para consolidar niveles altos en su desarrollo e integración. Es preciso fortalecer la periodicidad de reunión del Comité Institucional de Control Interno para que la Alta Dirección fortalezca su análisis con base a la información presentada y discutida. Es fundamental fortalecer el proceso de socialización y capacitación permanente para todo el personal, de tal manera que asuman la responsabilidad que poseen frente al sistema.</t>
  </si>
  <si>
    <t>Es importante precisar que el sistema de control interno de la Corporación, hace referencia a todos los procesos y procedimientos que lo componen, los cuales vienen ejecutando sus actividades con miras a cumplir el Plan Estratégico Corporativo. Por otro lado, a través del Comité Institucional de Gestión y Desempeño se evidencia un monitoreo constante a los resultados arrojados por los indicadores, las auditorías, y la implemetación del MIPG; obteniendo puntajes superiores al 60% de efectividad, que si bien algunos pueden considerarse como medios, dan cuenta del avance que se tiene y el desarrollo del que hacer administrativo con miras a mejorar el ejercicio del Control Interno en la Corporación. Lo anterior, sin desconocer que se presentan dificultades en algunos procesos que ha sido necesario fortalecer; el análisis a la gestión del riesgo y a la mejora continua ha podido develar dichas dificultades para una toma de decisiones más oportuna.  Aunque se han presentado avances relevantes para la consecución de las objetivos de la Corporación, es claro también que sigue siendo fundamental promover aquellas actividades encaminadas a fortalecer los requisitos con resultados más bajos, así como el autocontrol en la Corporación, aspecto que le aporta mucho a mejorar el sistema de control interno cada día. Así las cosas, la recomendación va dirigida a tener presente los resultados de las auditorías internas y externas, así como las diversas evaluaciones para revisar en qué se está fallando y que debe ser mejorado del sistema de Control Interno.</t>
  </si>
  <si>
    <t>La estructura de líneas de defensa ya fue documentada mediante acto administrativo que da cuenta de cómo funciona, cuáles son las responsabilidades y quiénes están al frente para alcanzar las metas y objetivos estratégicos, generar los mecanismos y espacios de evaluación, para fortalecer las líneas de reporte institucional que impactan todas los procesos.  En este sentido, la recomendación va dirigida hacia la necesidad de socializar y capacitar al personal, comenzando por la Alta Dirección, hasta los niveles asistenciales, dado que es preciso dar a conocer la estructura de  lineas de defensa adoptada.  Es fundamental generar los espacios y herramientas que permitan interiorizar el autocontrol, a partir de las líneas de defensa (modelo operativo que exige formación al respecto y una tranformación de la cultura organizacional que ponga a hablar funcionarios y contratistas con este lenguaje), estableciendo un control efectivo contra la materialización de cualquier riesgo en la Corporación.</t>
  </si>
  <si>
    <t xml:space="preserve">A Junio de 2022, este componente presenta avances relacionados con la sensibilización frente al código de integridad del 25%, materializado en las actividades ejecutadas desde la Subsecretaria de Despacho. De igual forma, con los espacios de integración administrativa, y de difusión a través de Don Cabildo, se va fortaleciendo la práctica de los valores; cabe aclarar que este aspecto requiere fortalecimiento de manera permanente, en tanto hay ingreso y salida de personal con frecuencia. Asi mismo, se cuenta con una planeaicón estratégica debidamente definida y que orienta la consecución de metas de cada uno de los procesos; además se tienen documentadas la lineas de defensa, con sus respectivos responsables y periodiidad de reportes.
Se debe fortalecer la sensibilización frente a los compromisos de servidores públicos con el sistema de Control Interno; adicionalmente es importante definir estrategias que permitan mejorar la implementación y evaluación de los planes y procedimientos relacionados con el ingreso, gestión y retiro del talento humano. </t>
  </si>
  <si>
    <t xml:space="preserve">La planeación estrategica se encuentra identificada con responsables, metas, tiempos lo que facilita su seguimiento y aplicación de controles. La corporación demuestra compromiso con la integridad (valores) y principios del servicio público    </t>
  </si>
  <si>
    <t>A Junio de 2022, pudo verificarse que desde el sistema gestión corporativo, se estan realizando las actualizaciones respectivas a la matriz de riesgos de la Corporación,  que permite la identificación de los Controles a mejorar y de los riesgos más criticos a monitorear. A lo que se suma, que cada vez que se materialice algun riesgo se debe reportar en ISOLUCION, siendo necesario sensibilizar a los respectivos responsables sobre esta práctica. 
Puede concluirse también, que se requiere una campaña de sensibilización que impacte la cultura organizacional, frente a la responsabilidad que cada empleado tiene dentro de la gestión del riesgo.</t>
  </si>
  <si>
    <t>A Junio de 2022, este componente sigue adelantando acciones de seguimiento a los procesos en términos de evaluación al sistema y la actualización de procesos, procedimientos, riesgos, indicadores  que se orienta desde CIG&amp;D, sin embargo se puede observar que estas actividades, en algunos casos, no se realiza por iniciativa propia de los responsables del proceso, sino por el cumplimiento a una directriz de la Alta Dirección, lo que lleva a insistir en la necesidad de realizar una campaña institucional que impacte la cultura interna para que el autocontrol, la autoregulación y la autogestión, se vean reflejadas en el día a día de cada uno de los procesos.
Queda claro en este componente, que se requiere tener personal capacitado para atender las auditorías y seguimientos al Unidad de Informatica, dado que se carece de especialistas en el tema. A lo anterior, se añade la necesidad de fortalecer la socialización de lo que significan las tres líneas de defensa, cómo operan y cuáles son las responsabilidades al respecto.</t>
  </si>
  <si>
    <t xml:space="preserve">A Junio de 2022,  se puede decir,que los inventario de información interna esta en constante actualización, pero falta definir el inventario de información externa.  Es importante definir estrategias que permitan el fortalecimiento de los sistemas de información  como herramientas de control, y de los canales de comunicación internos y externos, como medios para la divulgación y sensibilización frente al sistema de Control Interno.
Es importante resaltar que se cuenta con los planes, politicas, protocolos y mecanismos de evaluación para llevar a acabo las actividades de comunicación internas y externas.
</t>
  </si>
  <si>
    <t xml:space="preserve">Se cuenta con canales de comuniciacón externos definidos asociados al tipo de información a divulgar y estos son reconocidos en la coproación.    Se ha desarrollado activiades de control sobre la integridad, confidencialidad y disponibilidad de los datos e información definida como relevante. Se sugiere actualizar la información relevante con información externa. </t>
  </si>
  <si>
    <t xml:space="preserve">Monitoreo </t>
  </si>
  <si>
    <t>A Junio de 2022, la Corporación tiene programado su ciclo de auditorías internas, cuyos resultados son reportados a los líderes de procesos y a la Alta Dirección; de todas las auditorias se tienen planes de mejoramiento. El monitoreo y seguimiento lo complementan los indicadores, seguimientos trimestrales y rendiciones de cuenta a los órganos de control. Se sugiere realizar espacios de seguimiento y evaluación más seguidos desde el Comité Institucional de Control Interno, instancia vital para el manejo del sistema de control interno, y poder identificar las debilidades en este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</si>
</sst>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sz val="10"/>
      <color theme="1"/>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i/>
      <sz val="10"/>
      <name val="Arial"/>
      <family val="2"/>
    </font>
    <font>
      <b/>
      <i/>
      <sz val="10"/>
      <color theme="1"/>
      <name val="Arial"/>
      <family val="2"/>
    </font>
    <font>
      <sz val="20"/>
      <color theme="1"/>
      <name val="Arial Narrow"/>
      <family val="2"/>
    </font>
    <font>
      <b/>
      <sz val="20"/>
      <color theme="0"/>
      <name val="Arial"/>
      <family val="2"/>
    </font>
    <font>
      <sz val="12"/>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rgb="FF00A1DA"/>
        <bgColor indexed="64"/>
      </patternFill>
    </fill>
    <fill>
      <patternFill patternType="solid">
        <fgColor theme="3" tint="0.39997558519241921"/>
        <bgColor indexed="64"/>
      </patternFill>
    </fill>
    <fill>
      <patternFill patternType="solid">
        <fgColor rgb="FFBA2FF1"/>
        <bgColor indexed="64"/>
      </patternFill>
    </fill>
    <fill>
      <patternFill patternType="solid">
        <fgColor theme="9"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7">
    <xf numFmtId="0" fontId="0" fillId="0" borderId="0" xfId="0"/>
    <xf numFmtId="0" fontId="1" fillId="2" borderId="0" xfId="1" applyFill="1"/>
    <xf numFmtId="0" fontId="1" fillId="2" borderId="1" xfId="1" applyFill="1" applyBorder="1"/>
    <xf numFmtId="0" fontId="1" fillId="2" borderId="2" xfId="1" applyFill="1" applyBorder="1"/>
    <xf numFmtId="0" fontId="1" fillId="2" borderId="3" xfId="1" applyFill="1" applyBorder="1"/>
    <xf numFmtId="0" fontId="1" fillId="2" borderId="4" xfId="1" applyFill="1" applyBorder="1"/>
    <xf numFmtId="0" fontId="1" fillId="2" borderId="0" xfId="1" applyFill="1" applyBorder="1"/>
    <xf numFmtId="0" fontId="3" fillId="2" borderId="0" xfId="1" applyFont="1" applyFill="1" applyBorder="1" applyAlignment="1">
      <alignment horizontal="center"/>
    </xf>
    <xf numFmtId="0" fontId="1" fillId="2" borderId="7" xfId="1" applyFill="1" applyBorder="1"/>
    <xf numFmtId="164" fontId="3" fillId="2" borderId="0" xfId="1" applyNumberFormat="1" applyFont="1" applyFill="1" applyBorder="1" applyAlignment="1">
      <alignment horizontal="center"/>
    </xf>
    <xf numFmtId="0" fontId="4" fillId="2" borderId="0" xfId="1" applyFont="1" applyFill="1" applyBorder="1" applyAlignment="1">
      <alignment vertical="center"/>
    </xf>
    <xf numFmtId="0" fontId="6" fillId="2" borderId="0" xfId="1" applyFont="1" applyFill="1" applyBorder="1" applyAlignment="1">
      <alignment horizontal="center" vertical="center"/>
    </xf>
    <xf numFmtId="0" fontId="7" fillId="2" borderId="0" xfId="1" applyFont="1" applyFill="1" applyBorder="1"/>
    <xf numFmtId="0" fontId="5" fillId="2" borderId="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0" xfId="1" applyFont="1" applyFill="1" applyBorder="1" applyAlignment="1">
      <alignment horizontal="center" vertical="center"/>
    </xf>
    <xf numFmtId="49" fontId="10" fillId="2" borderId="22" xfId="1" applyNumberFormat="1" applyFont="1" applyFill="1" applyBorder="1" applyAlignment="1" applyProtection="1">
      <alignment horizontal="center" vertical="center" wrapText="1"/>
      <protection locked="0"/>
    </xf>
    <xf numFmtId="49" fontId="1" fillId="2" borderId="0" xfId="1" applyNumberFormat="1" applyFill="1" applyBorder="1" applyAlignment="1">
      <alignment horizontal="left" vertical="top" wrapText="1"/>
    </xf>
    <xf numFmtId="0" fontId="11" fillId="2" borderId="0" xfId="1" applyFont="1" applyFill="1" applyBorder="1" applyAlignment="1">
      <alignment wrapText="1"/>
    </xf>
    <xf numFmtId="0" fontId="5" fillId="3" borderId="28"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14" fillId="2" borderId="0" xfId="1" applyFont="1" applyFill="1" applyAlignment="1">
      <alignment wrapText="1"/>
    </xf>
    <xf numFmtId="0" fontId="15" fillId="0" borderId="0" xfId="1" applyFont="1" applyBorder="1" applyAlignment="1">
      <alignment horizontal="center" wrapText="1"/>
    </xf>
    <xf numFmtId="0" fontId="1" fillId="0" borderId="0" xfId="1" applyBorder="1"/>
    <xf numFmtId="0" fontId="1" fillId="0" borderId="30" xfId="1" applyBorder="1"/>
    <xf numFmtId="0" fontId="5" fillId="4" borderId="6" xfId="1" applyFont="1" applyFill="1" applyBorder="1" applyAlignment="1">
      <alignment horizontal="center" vertical="center" wrapText="1"/>
    </xf>
    <xf numFmtId="0" fontId="12" fillId="0" borderId="0" xfId="1" applyFont="1" applyFill="1" applyBorder="1" applyAlignment="1">
      <alignment vertical="center"/>
    </xf>
    <xf numFmtId="0" fontId="8" fillId="0" borderId="6" xfId="1" applyFont="1" applyFill="1" applyBorder="1" applyAlignment="1" applyProtection="1">
      <alignment horizontal="center" vertical="center"/>
      <protection hidden="1"/>
    </xf>
    <xf numFmtId="9" fontId="8" fillId="0" borderId="0" xfId="1" applyNumberFormat="1" applyFont="1" applyFill="1" applyBorder="1" applyAlignment="1">
      <alignment vertical="center"/>
    </xf>
    <xf numFmtId="9" fontId="16" fillId="5" borderId="6" xfId="1" applyNumberFormat="1" applyFont="1" applyFill="1" applyBorder="1" applyAlignment="1" applyProtection="1">
      <alignment horizontal="center" vertical="center"/>
      <protection hidden="1"/>
    </xf>
    <xf numFmtId="0" fontId="8" fillId="0" borderId="0" xfId="1" applyFont="1" applyFill="1" applyBorder="1" applyAlignment="1">
      <alignment vertical="center"/>
    </xf>
    <xf numFmtId="9" fontId="16" fillId="5" borderId="6" xfId="1" applyNumberFormat="1" applyFont="1" applyFill="1" applyBorder="1" applyAlignment="1" applyProtection="1">
      <alignment horizontal="center" vertical="center"/>
      <protection locked="0"/>
    </xf>
    <xf numFmtId="0" fontId="8" fillId="0" borderId="11" xfId="1" applyFont="1" applyFill="1" applyBorder="1" applyAlignment="1">
      <alignment vertical="center"/>
    </xf>
    <xf numFmtId="0" fontId="8" fillId="0" borderId="0" xfId="1" applyFont="1" applyFill="1" applyBorder="1" applyAlignment="1">
      <alignment horizontal="left" vertical="center"/>
    </xf>
    <xf numFmtId="9" fontId="8" fillId="0" borderId="6" xfId="1" applyNumberFormat="1" applyFont="1" applyFill="1" applyBorder="1" applyAlignment="1" applyProtection="1">
      <alignment horizontal="center" vertical="center"/>
      <protection locked="0"/>
    </xf>
    <xf numFmtId="0" fontId="8" fillId="2" borderId="7" xfId="1" applyFont="1" applyFill="1" applyBorder="1" applyAlignment="1">
      <alignment vertical="center"/>
    </xf>
    <xf numFmtId="0" fontId="8" fillId="2" borderId="0" xfId="1" applyFont="1" applyFill="1" applyBorder="1" applyAlignment="1">
      <alignment vertical="center"/>
    </xf>
    <xf numFmtId="0" fontId="1" fillId="0" borderId="0" xfId="1" applyFill="1" applyBorder="1"/>
    <xf numFmtId="0" fontId="1" fillId="0" borderId="0" xfId="1" applyBorder="1" applyAlignment="1">
      <alignment horizontal="center"/>
    </xf>
    <xf numFmtId="0" fontId="1" fillId="0" borderId="6" xfId="1" applyBorder="1"/>
    <xf numFmtId="0" fontId="1" fillId="0" borderId="31" xfId="1" applyBorder="1"/>
    <xf numFmtId="0" fontId="1" fillId="0" borderId="0" xfId="1" applyBorder="1" applyAlignment="1">
      <alignment horizontal="left"/>
    </xf>
    <xf numFmtId="0" fontId="1" fillId="0" borderId="6" xfId="1" applyBorder="1" applyAlignment="1">
      <alignment horizontal="left"/>
    </xf>
    <xf numFmtId="0" fontId="5" fillId="6" borderId="6" xfId="1" applyFont="1" applyFill="1" applyBorder="1" applyAlignment="1">
      <alignment horizontal="center" vertical="center" wrapText="1"/>
    </xf>
    <xf numFmtId="0" fontId="1" fillId="0" borderId="11" xfId="1" applyBorder="1"/>
    <xf numFmtId="0" fontId="12" fillId="2" borderId="0" xfId="1" applyFont="1" applyFill="1" applyBorder="1" applyAlignment="1">
      <alignment vertical="center"/>
    </xf>
    <xf numFmtId="0" fontId="8" fillId="2" borderId="0" xfId="1" applyFont="1" applyFill="1" applyBorder="1" applyAlignment="1">
      <alignment horizontal="left" vertical="center"/>
    </xf>
    <xf numFmtId="0" fontId="17" fillId="2" borderId="0" xfId="1" applyFont="1" applyFill="1" applyBorder="1" applyAlignment="1">
      <alignment vertical="center"/>
    </xf>
    <xf numFmtId="0" fontId="18" fillId="2" borderId="0" xfId="1" applyFont="1" applyFill="1" applyBorder="1"/>
    <xf numFmtId="0" fontId="1" fillId="2" borderId="32" xfId="1" applyFill="1" applyBorder="1"/>
    <xf numFmtId="0" fontId="1" fillId="2" borderId="33" xfId="1" applyFill="1" applyBorder="1"/>
    <xf numFmtId="0" fontId="1" fillId="2" borderId="34" xfId="1" applyFill="1" applyBorder="1"/>
    <xf numFmtId="0" fontId="2" fillId="7" borderId="6" xfId="1" applyFont="1" applyFill="1" applyBorder="1" applyAlignment="1">
      <alignment horizontal="center" vertical="center"/>
    </xf>
    <xf numFmtId="0" fontId="5" fillId="7" borderId="6" xfId="1" applyFont="1" applyFill="1" applyBorder="1" applyAlignment="1">
      <alignment horizontal="center" vertical="center" wrapText="1"/>
    </xf>
    <xf numFmtId="0" fontId="12" fillId="7" borderId="29" xfId="1" applyFont="1" applyFill="1" applyBorder="1" applyAlignment="1">
      <alignment horizontal="center" vertical="center" wrapText="1"/>
    </xf>
    <xf numFmtId="0" fontId="12" fillId="7" borderId="15" xfId="1" applyFont="1" applyFill="1" applyBorder="1" applyAlignment="1">
      <alignment horizontal="center" vertical="center" wrapText="1"/>
    </xf>
    <xf numFmtId="9" fontId="20" fillId="8" borderId="15" xfId="1" applyNumberFormat="1" applyFont="1" applyFill="1" applyBorder="1" applyAlignment="1" applyProtection="1">
      <alignment horizontal="center" vertical="center"/>
      <protection hidden="1"/>
    </xf>
    <xf numFmtId="0" fontId="21" fillId="0" borderId="31" xfId="1" applyFont="1" applyFill="1" applyBorder="1" applyAlignment="1" applyProtection="1">
      <alignment vertical="center" wrapText="1"/>
      <protection locked="0"/>
    </xf>
    <xf numFmtId="0" fontId="21" fillId="0" borderId="11" xfId="1" applyFont="1" applyFill="1" applyBorder="1" applyAlignment="1" applyProtection="1">
      <alignment horizontal="left" vertical="center" wrapText="1"/>
      <protection locked="0"/>
    </xf>
    <xf numFmtId="0" fontId="22" fillId="0" borderId="31" xfId="1" applyFont="1" applyBorder="1" applyAlignment="1" applyProtection="1">
      <alignment vertical="center" wrapText="1"/>
      <protection locked="0"/>
    </xf>
    <xf numFmtId="0" fontId="22" fillId="0" borderId="35" xfId="1" applyFont="1" applyBorder="1" applyAlignment="1" applyProtection="1">
      <alignment vertical="center" wrapText="1"/>
      <protection locked="0"/>
    </xf>
    <xf numFmtId="0" fontId="5" fillId="9" borderId="6" xfId="1" applyFont="1" applyFill="1" applyBorder="1" applyAlignment="1">
      <alignment horizontal="center" vertical="center" wrapText="1"/>
    </xf>
    <xf numFmtId="9" fontId="16" fillId="9" borderId="6" xfId="1" applyNumberFormat="1" applyFont="1" applyFill="1" applyBorder="1" applyAlignment="1" applyProtection="1">
      <alignment horizontal="center" vertical="center"/>
      <protection hidden="1"/>
    </xf>
    <xf numFmtId="0" fontId="5" fillId="10" borderId="6" xfId="1" applyFont="1" applyFill="1" applyBorder="1" applyAlignment="1">
      <alignment horizontal="center" vertical="center" wrapText="1"/>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1" fillId="2" borderId="23" xfId="1" applyNumberFormat="1" applyFill="1" applyBorder="1" applyAlignment="1" applyProtection="1">
      <alignment horizontal="center" vertical="center" wrapText="1"/>
      <protection locked="0"/>
    </xf>
    <xf numFmtId="49" fontId="1" fillId="2" borderId="24" xfId="1" applyNumberFormat="1" applyFill="1" applyBorder="1" applyAlignment="1" applyProtection="1">
      <alignment horizontal="center" vertical="center" wrapText="1"/>
      <protection locked="0"/>
    </xf>
    <xf numFmtId="49" fontId="1" fillId="2" borderId="25" xfId="1" applyNumberFormat="1" applyFill="1" applyBorder="1" applyAlignment="1" applyProtection="1">
      <alignment horizontal="center" vertical="center" wrapText="1"/>
      <protection locked="0"/>
    </xf>
    <xf numFmtId="49" fontId="9" fillId="2" borderId="26"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0" fontId="2" fillId="7" borderId="5" xfId="1" applyFont="1" applyFill="1" applyBorder="1" applyAlignment="1">
      <alignment horizontal="center" vertical="center" wrapText="1"/>
    </xf>
    <xf numFmtId="0" fontId="2" fillId="7" borderId="8" xfId="1" applyFont="1" applyFill="1" applyBorder="1" applyAlignment="1">
      <alignment horizontal="center" vertical="center" wrapText="1"/>
    </xf>
    <xf numFmtId="0" fontId="19" fillId="2" borderId="6" xfId="1" applyFont="1" applyFill="1" applyBorder="1" applyAlignment="1" applyProtection="1">
      <alignment horizontal="center"/>
      <protection locked="0"/>
    </xf>
    <xf numFmtId="164" fontId="19" fillId="2" borderId="9" xfId="1" applyNumberFormat="1" applyFont="1" applyFill="1" applyBorder="1" applyAlignment="1" applyProtection="1">
      <alignment horizontal="center"/>
      <protection locked="0"/>
    </xf>
    <xf numFmtId="164" fontId="19" fillId="2" borderId="10" xfId="1" applyNumberFormat="1" applyFont="1" applyFill="1" applyBorder="1" applyAlignment="1" applyProtection="1">
      <alignment horizontal="center"/>
      <protection locked="0"/>
    </xf>
    <xf numFmtId="164" fontId="19" fillId="2" borderId="11" xfId="1" applyNumberFormat="1" applyFont="1" applyFill="1" applyBorder="1" applyAlignment="1" applyProtection="1">
      <alignment horizontal="center"/>
      <protection locked="0"/>
    </xf>
    <xf numFmtId="0" fontId="5" fillId="7" borderId="12" xfId="1" applyFont="1" applyFill="1" applyBorder="1" applyAlignment="1">
      <alignment horizontal="center" vertical="center" wrapText="1"/>
    </xf>
    <xf numFmtId="0" fontId="5" fillId="7" borderId="13" xfId="1" applyFont="1" applyFill="1" applyBorder="1" applyAlignment="1">
      <alignment horizontal="center" vertical="center" wrapText="1"/>
    </xf>
    <xf numFmtId="0" fontId="5" fillId="7" borderId="14" xfId="1" applyFont="1" applyFill="1" applyBorder="1" applyAlignment="1">
      <alignment horizontal="center" vertical="center" wrapText="1"/>
    </xf>
    <xf numFmtId="0" fontId="5" fillId="7" borderId="16"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18" xfId="1" applyFont="1" applyFill="1" applyBorder="1" applyAlignment="1">
      <alignment horizontal="center" vertical="center"/>
    </xf>
    <xf numFmtId="0" fontId="12" fillId="7" borderId="0" xfId="1" applyFont="1" applyFill="1" applyBorder="1" applyAlignment="1">
      <alignment horizontal="center" vertical="center" wrapText="1"/>
    </xf>
  </cellXfs>
  <cellStyles count="2">
    <cellStyle name="Normal" xfId="0" builtinId="0"/>
    <cellStyle name="Normal 2" xfId="1" xr:uid="{8CA14346-0E10-4404-9D7B-9558A7A7FDCE}"/>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00A1DA"/>
      <color rgb="FFBA2FF1"/>
      <color rgb="FFA032F2"/>
      <color rgb="FFB50B88"/>
      <color rgb="FF15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1">
          <a:extLst>
            <a:ext uri="{FF2B5EF4-FFF2-40B4-BE49-F238E27FC236}">
              <a16:creationId xmlns:a16="http://schemas.microsoft.com/office/drawing/2014/main" id="{CDB6572B-F074-420F-B558-44AEC622EE03}"/>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ljlopez\CONFIG~1\Temp\notesE1EF34\Otros%20Anexos\Gastos%20Regionales,%20Setiembre%2020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ECESPE~1\CONFIG~1\Temp\notesFFF692\Otros%20Anexos\Gastos%20Regionales,%20Dic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valbuena\AppData\Local\Microsoft\Windows\Temporary%20Internet%20Files\Content.Outlook\SVA60ZPR\Consolidado%20Diciembre%20%202011%20Banking%20Gaap%20Grupo%20Aval-1204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Real\CONSOLRE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ECESPE~1\CONFIG~1\Temp\notesFFF692\PUC_1112%20v5.9.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Documents\Brand%20X\JT8D\200\Meridiana\VB%20LLP%20Model%20V3%20Meridian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Financiero\Consol\CONSOLFIN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Grupo_Aval\USGAAP\BANKING\1106\Entregado\Guia%203%20Historica%20a%20Junio%202011%20-%20Agosto%2020%202011%20-%201109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Mis%20Documentos\GRUPO%20AVAL\Banking%20Junio%202011\Julio-Banking%20Junio%2020110813\Banking%20Junio%202011\Consolidacion%20Entidades%20Aval%20SEC%20Banking%20Gaap%20a%20Junio%20de%202011-201110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STADOS%20FINANCIEROS%202002\Salvador\Set\SALV-Mktshare-Emisor%20SET-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1\ljlopez\CONFIG~1\Temp\notesE1EF34\Leasing%20Bogot&#225;,%20PUC%20Marzo%202011%20Final%20sin%20detalles.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E\DOCUME~1\malas\CONFIG~1\Temp\notesE1EF34\Presupuesto%202007%20(Consult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utodiagn&#243;stico%20Control%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rabajo%20-%20Agust&#237;n/EXCEL/PATRIM/PATEC%202005/Fusion/oficialo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 val="oficial"/>
    </sheetNames>
    <sheetDataSet>
      <sheetData sheetId="0">
        <row r="3">
          <cell r="B3" t="str">
            <v>606000</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row r="3">
          <cell r="B3" t="str">
            <v>606000</v>
          </cell>
          <cell r="C3" t="str">
            <v>Directors / Directores</v>
          </cell>
          <cell r="D3" t="str">
            <v>PL.545</v>
          </cell>
          <cell r="E3">
            <v>512005</v>
          </cell>
        </row>
        <row r="4">
          <cell r="B4" t="str">
            <v>607000</v>
          </cell>
          <cell r="C4" t="str">
            <v>Salaries / Sueldos</v>
          </cell>
          <cell r="D4" t="str">
            <v>PL.549</v>
          </cell>
          <cell r="E4">
            <v>512005</v>
          </cell>
        </row>
        <row r="5">
          <cell r="B5" t="str">
            <v>608000</v>
          </cell>
          <cell r="C5" t="str">
            <v>Overtime / Horas extra</v>
          </cell>
          <cell r="D5" t="str">
            <v>PL.553</v>
          </cell>
          <cell r="E5">
            <v>512010</v>
          </cell>
        </row>
        <row r="6">
          <cell r="B6" t="str">
            <v>610000</v>
          </cell>
          <cell r="C6" t="str">
            <v>Sellers Commissions / Comision vendedores</v>
          </cell>
          <cell r="D6" t="str">
            <v>PL.561</v>
          </cell>
          <cell r="E6">
            <v>512005</v>
          </cell>
        </row>
        <row r="7">
          <cell r="B7" t="str">
            <v>611000</v>
          </cell>
          <cell r="C7" t="str">
            <v>Social Security and Others / Seguro social y otros</v>
          </cell>
          <cell r="D7" t="str">
            <v>PL.565</v>
          </cell>
          <cell r="E7">
            <v>512085</v>
          </cell>
        </row>
        <row r="8">
          <cell r="B8" t="str">
            <v>612000</v>
          </cell>
          <cell r="C8" t="str">
            <v>13 th &amp; 14 th Month / Aguinaldos</v>
          </cell>
          <cell r="D8" t="str">
            <v>PL.569</v>
          </cell>
          <cell r="E8">
            <v>512035</v>
          </cell>
        </row>
        <row r="9">
          <cell r="B9" t="str">
            <v>613000</v>
          </cell>
          <cell r="C9" t="str">
            <v>Indemnity / Indemnizaciones</v>
          </cell>
          <cell r="D9" t="str">
            <v>PL.573</v>
          </cell>
          <cell r="E9">
            <v>512075</v>
          </cell>
        </row>
        <row r="10">
          <cell r="B10" t="str">
            <v>614000</v>
          </cell>
          <cell r="C10" t="str">
            <v>Bonus / Bonificaciones</v>
          </cell>
          <cell r="D10" t="str">
            <v>PL.577</v>
          </cell>
          <cell r="E10">
            <v>512070</v>
          </cell>
        </row>
        <row r="11">
          <cell r="B11" t="str">
            <v>615000</v>
          </cell>
          <cell r="C11" t="str">
            <v>Other compensation / Otras prestaciones</v>
          </cell>
          <cell r="D11" t="str">
            <v>PL.581</v>
          </cell>
          <cell r="E11">
            <v>512095</v>
          </cell>
        </row>
        <row r="12">
          <cell r="B12" t="str">
            <v>616000</v>
          </cell>
          <cell r="C12" t="str">
            <v>Insurance / Seguro y gastos medicos</v>
          </cell>
          <cell r="D12" t="str">
            <v>PL.585</v>
          </cell>
          <cell r="E12">
            <v>512096</v>
          </cell>
        </row>
        <row r="13">
          <cell r="B13" t="str">
            <v>617000</v>
          </cell>
          <cell r="C13" t="str">
            <v>Grants &amp; Training / Becas y entrenamiento</v>
          </cell>
          <cell r="D13" t="str">
            <v>PL.589</v>
          </cell>
          <cell r="E13">
            <v>512096</v>
          </cell>
        </row>
        <row r="14">
          <cell r="B14" t="str">
            <v>618000</v>
          </cell>
          <cell r="C14" t="str">
            <v>Food &amp; beverages / Alimentacion</v>
          </cell>
          <cell r="D14" t="str">
            <v>PL.593</v>
          </cell>
          <cell r="E14">
            <v>512020</v>
          </cell>
        </row>
        <row r="15">
          <cell r="B15" t="str">
            <v>619000</v>
          </cell>
          <cell r="C15" t="str">
            <v>Uniforms / Uniformes</v>
          </cell>
          <cell r="D15" t="str">
            <v>PL.597</v>
          </cell>
          <cell r="E15">
            <v>512096</v>
          </cell>
        </row>
        <row r="16">
          <cell r="B16" t="str">
            <v>620000</v>
          </cell>
          <cell r="C16" t="str">
            <v>Other personnel benefitsOtros personal</v>
          </cell>
          <cell r="D16" t="str">
            <v>PL.601</v>
          </cell>
          <cell r="E16">
            <v>512095</v>
          </cell>
        </row>
        <row r="17">
          <cell r="B17" t="str">
            <v>624000</v>
          </cell>
          <cell r="C17" t="str">
            <v>Rents (Building and parking) / Alquileres (edificios y parqueos)</v>
          </cell>
          <cell r="D17" t="str">
            <v>PL.621</v>
          </cell>
          <cell r="E17">
            <v>514510</v>
          </cell>
        </row>
        <row r="18">
          <cell r="B18" t="str">
            <v>625000</v>
          </cell>
          <cell r="C18" t="str">
            <v>Cleaning services / Limpieza y aseo</v>
          </cell>
          <cell r="D18" t="str">
            <v>PL.625</v>
          </cell>
          <cell r="E18">
            <v>519005</v>
          </cell>
        </row>
        <row r="19">
          <cell r="B19" t="str">
            <v>626000</v>
          </cell>
          <cell r="C19" t="str">
            <v>Utilities / Luz y agua</v>
          </cell>
          <cell r="D19" t="str">
            <v>PL.629</v>
          </cell>
          <cell r="E19">
            <v>519025</v>
          </cell>
        </row>
        <row r="20">
          <cell r="B20" t="str">
            <v>627000</v>
          </cell>
          <cell r="C20" t="str">
            <v>Building Maintenance / Mantenimiento Edificio</v>
          </cell>
          <cell r="D20" t="str">
            <v>PL.633</v>
          </cell>
          <cell r="E20">
            <v>516515</v>
          </cell>
        </row>
        <row r="21">
          <cell r="B21" t="str">
            <v>635000</v>
          </cell>
          <cell r="C21" t="str">
            <v>Professional Services / Honorarios a profesionales</v>
          </cell>
          <cell r="D21" t="str">
            <v>PL.661</v>
          </cell>
          <cell r="E21">
            <v>513095</v>
          </cell>
        </row>
        <row r="22">
          <cell r="B22" t="str">
            <v>636000</v>
          </cell>
          <cell r="C22" t="str">
            <v>Insurance / Seguros</v>
          </cell>
          <cell r="D22" t="str">
            <v>PL.665</v>
          </cell>
          <cell r="E22">
            <v>513095</v>
          </cell>
        </row>
        <row r="23">
          <cell r="B23" t="str">
            <v>637100</v>
          </cell>
          <cell r="C23" t="str">
            <v>Donations / Donaciones</v>
          </cell>
          <cell r="D23" t="str">
            <v>PL.673</v>
          </cell>
          <cell r="E23">
            <v>519060</v>
          </cell>
        </row>
        <row r="24">
          <cell r="B24" t="str">
            <v>638100</v>
          </cell>
          <cell r="C24" t="str">
            <v>Equipment &amp; furniture rental / Alquiler de equipo, mobiliario y vehículos</v>
          </cell>
          <cell r="D24" t="str">
            <v>PL.685</v>
          </cell>
          <cell r="E24">
            <v>514505</v>
          </cell>
        </row>
        <row r="25">
          <cell r="B25" t="str">
            <v>638200</v>
          </cell>
          <cell r="C25" t="str">
            <v>Software maintenance and licensing fees / Licencias y mantenimiento de software</v>
          </cell>
          <cell r="D25" t="str">
            <v>PL.689</v>
          </cell>
          <cell r="E25">
            <v>518020</v>
          </cell>
        </row>
        <row r="26">
          <cell r="B26" t="str">
            <v>640000</v>
          </cell>
          <cell r="C26" t="str">
            <v>Pastage / Correo</v>
          </cell>
          <cell r="D26" t="str">
            <v>PL.697</v>
          </cell>
          <cell r="E26">
            <v>519025</v>
          </cell>
        </row>
        <row r="27">
          <cell r="B27" t="str">
            <v>641000</v>
          </cell>
          <cell r="C27" t="str">
            <v>Courier</v>
          </cell>
          <cell r="D27" t="str">
            <v>PL.701</v>
          </cell>
          <cell r="E27">
            <v>519025</v>
          </cell>
        </row>
        <row r="28">
          <cell r="B28">
            <v>642000</v>
          </cell>
          <cell r="C28" t="str">
            <v>Credit card franchise fees / Cuotas internacionales</v>
          </cell>
          <cell r="D28" t="str">
            <v>PL.705</v>
          </cell>
          <cell r="E28">
            <v>515095</v>
          </cell>
        </row>
        <row r="29">
          <cell r="B29" t="str">
            <v>643000</v>
          </cell>
          <cell r="C29" t="str">
            <v>Fotocopies / Fotocopias</v>
          </cell>
          <cell r="D29" t="str">
            <v>PL.709</v>
          </cell>
          <cell r="E29">
            <v>519045</v>
          </cell>
        </row>
        <row r="30">
          <cell r="B30" t="str">
            <v>646000</v>
          </cell>
          <cell r="C30" t="str">
            <v>Vehicle and equipment maintenance / Mantenimiento vehiculos, mobiliario y  equipo</v>
          </cell>
          <cell r="D30" t="str">
            <v>PL.721</v>
          </cell>
          <cell r="E30">
            <v>516095</v>
          </cell>
        </row>
        <row r="31">
          <cell r="B31" t="str">
            <v>647000</v>
          </cell>
          <cell r="C31" t="str">
            <v>Supplies / Papeleria y utiles</v>
          </cell>
          <cell r="D31" t="str">
            <v>PL.725</v>
          </cell>
          <cell r="E31">
            <v>519045</v>
          </cell>
        </row>
        <row r="32">
          <cell r="B32" t="str">
            <v>648000</v>
          </cell>
          <cell r="C32" t="str">
            <v>Interchange losses / Perdidas de intercambio</v>
          </cell>
          <cell r="D32" t="str">
            <v>PL.729</v>
          </cell>
          <cell r="E32">
            <v>411535</v>
          </cell>
        </row>
        <row r="33">
          <cell r="B33" t="str">
            <v>650000</v>
          </cell>
          <cell r="C33" t="str">
            <v>Advertising and promotion / Publicidad y promocion</v>
          </cell>
          <cell r="D33" t="str">
            <v>PL.737</v>
          </cell>
          <cell r="E33">
            <v>519015</v>
          </cell>
        </row>
        <row r="34">
          <cell r="B34" t="str">
            <v>651000</v>
          </cell>
          <cell r="C34" t="str">
            <v>Representation expenses / Representaciones</v>
          </cell>
          <cell r="D34" t="str">
            <v>PL.741</v>
          </cell>
          <cell r="E34">
            <v>516095</v>
          </cell>
        </row>
        <row r="35">
          <cell r="B35" t="str">
            <v>653000</v>
          </cell>
          <cell r="C35" t="str">
            <v>Plastic cards / Tarjetas plasticas</v>
          </cell>
          <cell r="D35" t="str">
            <v>PL.749</v>
          </cell>
          <cell r="E35">
            <v>519045</v>
          </cell>
        </row>
        <row r="36">
          <cell r="B36" t="str">
            <v>654000</v>
          </cell>
          <cell r="C36" t="str">
            <v>Telephone / Telefono</v>
          </cell>
          <cell r="D36" t="str">
            <v>PL.753</v>
          </cell>
          <cell r="E36">
            <v>519025</v>
          </cell>
        </row>
        <row r="37">
          <cell r="B37" t="str">
            <v>657000</v>
          </cell>
          <cell r="C37" t="str">
            <v>Travels and local per diems / Viajes y viaticos locales</v>
          </cell>
          <cell r="D37" t="str">
            <v>PL.765</v>
          </cell>
          <cell r="E37">
            <v>519035</v>
          </cell>
        </row>
        <row r="38">
          <cell r="B38" t="str">
            <v>658000</v>
          </cell>
          <cell r="C38" t="str">
            <v>Travels and external per diems / Viajes y viaticos al exterior</v>
          </cell>
          <cell r="D38" t="str">
            <v>PL.769</v>
          </cell>
          <cell r="E38">
            <v>519035</v>
          </cell>
        </row>
        <row r="39">
          <cell r="B39" t="str">
            <v>659000</v>
          </cell>
          <cell r="C39" t="str">
            <v>Other services / Otros servicios</v>
          </cell>
          <cell r="D39" t="str">
            <v>PL.773</v>
          </cell>
          <cell r="E39">
            <v>519095</v>
          </cell>
        </row>
        <row r="40">
          <cell r="B40" t="str">
            <v>663000</v>
          </cell>
          <cell r="C40" t="str">
            <v>Security / Seguridad</v>
          </cell>
          <cell r="D40" t="str">
            <v>PL.786</v>
          </cell>
          <cell r="E40">
            <v>519005</v>
          </cell>
        </row>
        <row r="41">
          <cell r="B41" t="str">
            <v>665000</v>
          </cell>
          <cell r="C41" t="str">
            <v>Depreciation / Depreciación</v>
          </cell>
          <cell r="D41" t="str">
            <v>PL.797</v>
          </cell>
          <cell r="E41">
            <v>517510</v>
          </cell>
        </row>
      </sheetData>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 val="Cuentas"/>
    </sheetNames>
    <sheetDataSet>
      <sheetData sheetId="0"/>
      <sheetData sheetId="1"/>
      <sheetData sheetId="2"/>
      <sheetData sheetId="3"/>
      <sheetData sheetId="4"/>
      <sheetData sheetId="5">
        <row r="3">
          <cell r="B3">
            <v>40878</v>
          </cell>
        </row>
      </sheetData>
      <sheetData sheetId="6">
        <row r="7">
          <cell r="B7">
            <v>3618549.9999999995</v>
          </cell>
        </row>
      </sheetData>
      <sheetData sheetId="7">
        <row r="21">
          <cell r="F21">
            <v>103736039.5</v>
          </cell>
        </row>
      </sheetData>
      <sheetData sheetId="8">
        <row r="2">
          <cell r="T2" t="str">
            <v>TOTAL
CONSOLIDADO</v>
          </cell>
        </row>
      </sheetData>
      <sheetData sheetId="9">
        <row r="1">
          <cell r="B1" t="str">
            <v>BALANCE CONSOLIDADO LEY 222 DICIEMBRE DE 2011</v>
          </cell>
        </row>
      </sheetData>
      <sheetData sheetId="10"/>
      <sheetData sheetId="11"/>
      <sheetData sheetId="12"/>
      <sheetData sheetId="13"/>
      <sheetData sheetId="14"/>
      <sheetData sheetId="15"/>
      <sheetData sheetId="16">
        <row r="9">
          <cell r="E9">
            <v>0.64437624003083604</v>
          </cell>
        </row>
      </sheetData>
      <sheetData sheetId="17"/>
      <sheetData sheetId="18">
        <row r="19">
          <cell r="F19">
            <v>45857</v>
          </cell>
        </row>
      </sheetData>
      <sheetData sheetId="19">
        <row r="337">
          <cell r="E337">
            <v>3848.5891077654401</v>
          </cell>
        </row>
      </sheetData>
      <sheetData sheetId="20">
        <row r="18">
          <cell r="I18">
            <v>620731.46508612996</v>
          </cell>
        </row>
      </sheetData>
      <sheetData sheetId="21"/>
      <sheetData sheetId="22"/>
      <sheetData sheetId="23">
        <row r="4">
          <cell r="E4">
            <v>192273.65333100004</v>
          </cell>
        </row>
      </sheetData>
      <sheetData sheetId="24"/>
      <sheetData sheetId="25">
        <row r="27">
          <cell r="G27">
            <v>49717</v>
          </cell>
        </row>
      </sheetData>
      <sheetData sheetId="26">
        <row r="47">
          <cell r="E47">
            <v>164989</v>
          </cell>
        </row>
      </sheetData>
      <sheetData sheetId="27">
        <row r="14">
          <cell r="G14">
            <v>-3912123.2631300003</v>
          </cell>
        </row>
      </sheetData>
      <sheetData sheetId="28">
        <row r="41">
          <cell r="F41">
            <v>11873.388086316245</v>
          </cell>
        </row>
      </sheetData>
      <sheetData sheetId="29">
        <row r="13">
          <cell r="U13">
            <v>-520831.8700512299</v>
          </cell>
        </row>
      </sheetData>
      <sheetData sheetId="30">
        <row r="40">
          <cell r="M40">
            <v>46452.273721369835</v>
          </cell>
        </row>
      </sheetData>
      <sheetData sheetId="31">
        <row r="132">
          <cell r="W132">
            <v>70032.397666118704</v>
          </cell>
        </row>
      </sheetData>
      <sheetData sheetId="32">
        <row r="14">
          <cell r="D14">
            <v>877512</v>
          </cell>
        </row>
      </sheetData>
      <sheetData sheetId="33">
        <row r="19">
          <cell r="D19">
            <v>22494</v>
          </cell>
        </row>
      </sheetData>
      <sheetData sheetId="34">
        <row r="40">
          <cell r="C40">
            <v>-121179</v>
          </cell>
        </row>
      </sheetData>
      <sheetData sheetId="35"/>
      <sheetData sheetId="36"/>
      <sheetData sheetId="37">
        <row r="5">
          <cell r="B5">
            <v>6223898.2846248988</v>
          </cell>
        </row>
      </sheetData>
      <sheetData sheetId="38"/>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 val="Anexo-Participaciones Dic-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 val="ELIMINA EXT"/>
      <sheetName val="ELIMINA"/>
      <sheetName val="FILIALEXT"/>
      <sheetName val="FILIAL"/>
    </sheetNames>
    <sheetDataSet>
      <sheetData sheetId="0" refreshError="1"/>
      <sheetData sheetId="1">
        <row r="2866">
          <cell r="D2866">
            <v>1358621453.495039</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
          <cell r="E7">
            <v>0</v>
          </cell>
        </row>
      </sheetData>
      <sheetData sheetId="17">
        <row r="7">
          <cell r="E7">
            <v>1851277.9970764969</v>
          </cell>
        </row>
      </sheetData>
      <sheetData sheetId="18">
        <row r="7">
          <cell r="E7">
            <v>4837543.0020627771</v>
          </cell>
        </row>
      </sheetData>
      <sheetData sheetId="19">
        <row r="7">
          <cell r="E7">
            <v>5449557.9956710571</v>
          </cell>
        </row>
      </sheetData>
      <sheetData sheetId="20">
        <row r="7">
          <cell r="E7">
            <v>22476911.004295662</v>
          </cell>
        </row>
      </sheetData>
      <sheetData sheetId="21">
        <row r="7">
          <cell r="E7">
            <v>1115983.9999596965</v>
          </cell>
        </row>
      </sheetData>
      <sheetData sheetId="22">
        <row r="7">
          <cell r="E7">
            <v>14103021.226156015</v>
          </cell>
        </row>
      </sheetData>
      <sheetData sheetId="23">
        <row r="7">
          <cell r="E7">
            <v>2156733.0028699879</v>
          </cell>
        </row>
      </sheetData>
      <sheetData sheetId="24">
        <row r="7">
          <cell r="E7">
            <v>3392949.0046367981</v>
          </cell>
        </row>
      </sheetData>
      <sheetData sheetId="25">
        <row r="7">
          <cell r="E7">
            <v>12684208.001242254</v>
          </cell>
        </row>
      </sheetData>
      <sheetData sheetId="26">
        <row r="7">
          <cell r="E7">
            <v>37141</v>
          </cell>
        </row>
      </sheetData>
      <sheetData sheetId="27">
        <row r="7">
          <cell r="E7">
            <v>28738867.003099151</v>
          </cell>
        </row>
      </sheetData>
      <sheetData sheetId="28" refreshError="1"/>
      <sheetData sheetId="29" refreshError="1"/>
      <sheetData sheetId="30" refreshError="1"/>
      <sheetData sheetId="31">
        <row r="8">
          <cell r="E8">
            <v>2244879.02</v>
          </cell>
        </row>
      </sheetData>
      <sheetData sheetId="32">
        <row r="8">
          <cell r="E8">
            <v>284023.7135923676</v>
          </cell>
        </row>
      </sheetData>
      <sheetData sheetId="33">
        <row r="8">
          <cell r="G8">
            <v>0</v>
          </cell>
        </row>
      </sheetData>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 val="Gastos regionales"/>
      <sheetName val="Swap Gain MtM (PL.501)"/>
      <sheetName val="Gain on Sale of OREOs (PL.502)"/>
      <sheetName val="Other Income (PL.505)"/>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Other Services (PL.773)"/>
      <sheetName val="Depreciation (PL.7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 val="CONSOLFINAN"/>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 val="MATRIZ"/>
    </sheetNames>
    <sheetDataSet>
      <sheetData sheetId="0" refreshError="1"/>
      <sheetData sheetId="1"/>
      <sheetData sheetId="2" refreshError="1"/>
      <sheetData sheetId="3" refreshError="1"/>
      <sheetData sheetId="4" refreshError="1"/>
      <sheetData sheetId="5">
        <row r="3">
          <cell r="AL3" t="str">
            <v>JUNIO 2009 -JUNIO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55">
          <cell r="E55">
            <v>822062.25530159008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K11">
            <v>0.6482</v>
          </cell>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 val="Participación Accionaria Jun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row r="19">
          <cell r="B19" t="str">
            <v>Jan</v>
          </cell>
          <cell r="F19">
            <v>15.795540250167207</v>
          </cell>
          <cell r="G19">
            <v>68.781065088757401</v>
          </cell>
          <cell r="I19">
            <v>3.7453929674270343</v>
          </cell>
          <cell r="J19">
            <v>46.650453239000662</v>
          </cell>
          <cell r="AE19">
            <v>8.9763238179812938E-2</v>
          </cell>
          <cell r="AF19">
            <v>3.5928229323039532E-2</v>
          </cell>
        </row>
        <row r="20">
          <cell r="B20" t="str">
            <v>Feb</v>
          </cell>
          <cell r="F20">
            <v>13.529686215553696</v>
          </cell>
          <cell r="G20">
            <v>79.477477477477478</v>
          </cell>
          <cell r="I20">
            <v>3.3622407038488027</v>
          </cell>
          <cell r="J20">
            <v>55.167173252279632</v>
          </cell>
          <cell r="AE20">
            <v>8.8255033557046975E-2</v>
          </cell>
          <cell r="AF20">
            <v>3.7902025014889817E-2</v>
          </cell>
        </row>
        <row r="21">
          <cell r="B21" t="str">
            <v>Mar</v>
          </cell>
          <cell r="F21">
            <v>12.908749577798897</v>
          </cell>
          <cell r="G21">
            <v>74.908314631342705</v>
          </cell>
          <cell r="I21">
            <v>3.5818363195060834</v>
          </cell>
          <cell r="J21">
            <v>48.281938325991192</v>
          </cell>
          <cell r="AE21">
            <v>9.5075553584439448E-2</v>
          </cell>
          <cell r="AF21">
            <v>4.1635376236136695E-2</v>
          </cell>
        </row>
        <row r="22">
          <cell r="B22" t="str">
            <v>Apr</v>
          </cell>
          <cell r="F22">
            <v>12.081988459538216</v>
          </cell>
          <cell r="G22">
            <v>74.40671778021175</v>
          </cell>
          <cell r="I22">
            <v>3.4596620411263093</v>
          </cell>
          <cell r="J22">
            <v>52.412280701754391</v>
          </cell>
          <cell r="AE22">
            <v>9.5098920863309358E-2</v>
          </cell>
          <cell r="AF22">
            <v>4.3735096916775365E-2</v>
          </cell>
        </row>
        <row r="23">
          <cell r="B23" t="str">
            <v>May</v>
          </cell>
          <cell r="F23">
            <v>11.103388961766674</v>
          </cell>
          <cell r="G23">
            <v>75.813063678600713</v>
          </cell>
          <cell r="I23">
            <v>3.0675273002111045</v>
          </cell>
          <cell r="J23">
            <v>49.343832020997375</v>
          </cell>
          <cell r="AE23">
            <v>9.0536316381005899E-2</v>
          </cell>
          <cell r="AF23">
            <v>4.2827002372468857E-2</v>
          </cell>
        </row>
        <row r="24">
          <cell r="B24" t="str">
            <v>Jun</v>
          </cell>
          <cell r="F24">
            <v>11.088498136690909</v>
          </cell>
          <cell r="G24">
            <v>73.531022611689224</v>
          </cell>
          <cell r="I24">
            <v>3.0509425087738342</v>
          </cell>
          <cell r="J24">
            <v>46.134239592183519</v>
          </cell>
          <cell r="AE24">
            <v>9.0620569808387064E-2</v>
          </cell>
          <cell r="AF24">
            <v>4.4265134938001459E-2</v>
          </cell>
        </row>
        <row r="25">
          <cell r="B25" t="str">
            <v>Jul</v>
          </cell>
          <cell r="F25">
            <v>12.565103551274658</v>
          </cell>
          <cell r="G25">
            <v>68.056122032792231</v>
          </cell>
          <cell r="I25">
            <v>3.6902252511980946</v>
          </cell>
          <cell r="J25">
            <v>39.60865698191521</v>
          </cell>
          <cell r="AE25">
            <v>9.9864273288600869E-2</v>
          </cell>
          <cell r="AF25">
            <v>4.5137565734319034E-2</v>
          </cell>
        </row>
        <row r="26">
          <cell r="B26" t="str">
            <v>Aug</v>
          </cell>
          <cell r="F26">
            <v>11.794618946798535</v>
          </cell>
          <cell r="G26">
            <v>74.527947039795379</v>
          </cell>
          <cell r="I26">
            <v>3.2618888792211682</v>
          </cell>
          <cell r="J26">
            <v>44.80020491803279</v>
          </cell>
          <cell r="AE26">
            <v>9.7485965340493044E-2</v>
          </cell>
          <cell r="AF26">
            <v>4.5441270953799427E-2</v>
          </cell>
        </row>
        <row r="27">
          <cell r="B27" t="str">
            <v>Sep</v>
          </cell>
          <cell r="F27">
            <v>12.21263115063795</v>
          </cell>
          <cell r="G27">
            <v>69.254098360655732</v>
          </cell>
          <cell r="I27">
            <v>3.6194185291752645</v>
          </cell>
          <cell r="J27">
            <v>42.886781268524004</v>
          </cell>
          <cell r="AE27">
            <v>9.952064175308159E-2</v>
          </cell>
          <cell r="AF27">
            <v>4.5969386261865509E-2</v>
          </cell>
        </row>
        <row r="28">
          <cell r="B28" t="str">
            <v>Oct</v>
          </cell>
          <cell r="F28">
            <v>11.579966795794133</v>
          </cell>
          <cell r="G28">
            <v>71.30731397747104</v>
          </cell>
          <cell r="I28">
            <v>3.5575934856510392</v>
          </cell>
          <cell r="J28">
            <v>44.352248394004285</v>
          </cell>
          <cell r="AE28">
            <v>0.1013638039071139</v>
          </cell>
          <cell r="AF28">
            <v>4.6268226500611277E-2</v>
          </cell>
        </row>
        <row r="29">
          <cell r="B29" t="str">
            <v>Nov</v>
          </cell>
          <cell r="F29">
            <v>11.497434649469692</v>
          </cell>
          <cell r="G29">
            <v>70.916538658474138</v>
          </cell>
          <cell r="I29">
            <v>3.4343249984790414</v>
          </cell>
          <cell r="J29">
            <v>44.472222222222221</v>
          </cell>
          <cell r="AE29">
            <v>0.10209590021470197</v>
          </cell>
          <cell r="AF29">
            <v>4.8981630614283678E-2</v>
          </cell>
        </row>
        <row r="30">
          <cell r="B30" t="str">
            <v>Dec</v>
          </cell>
          <cell r="F30">
            <v>12.160720273964252</v>
          </cell>
          <cell r="G30">
            <v>63.241908457535935</v>
          </cell>
          <cell r="I30">
            <v>4.2212444236690478</v>
          </cell>
          <cell r="J30">
            <v>36.167700029524653</v>
          </cell>
          <cell r="AE30">
            <v>0.11350658670357271</v>
          </cell>
          <cell r="AF30">
            <v>5.0363463484955372E-2</v>
          </cell>
        </row>
        <row r="32">
          <cell r="F32">
            <v>12.406961235640839</v>
          </cell>
          <cell r="G32">
            <v>65.17924291802457</v>
          </cell>
          <cell r="I32">
            <v>4.4260637611323839</v>
          </cell>
          <cell r="J32">
            <v>41.478093403948002</v>
          </cell>
          <cell r="AE32">
            <v>0.1236641716782763</v>
          </cell>
          <cell r="AF32">
            <v>5.4657727974436202E-2</v>
          </cell>
        </row>
        <row r="33">
          <cell r="F33">
            <v>12.799274201149968</v>
          </cell>
          <cell r="G33">
            <v>68.374512353706109</v>
          </cell>
          <cell r="I33">
            <v>4.2746724479215761</v>
          </cell>
          <cell r="J33">
            <v>44.933171324422844</v>
          </cell>
          <cell r="AE33">
            <v>0.13195456214538692</v>
          </cell>
          <cell r="AF33">
            <v>6.3228720762481372E-2</v>
          </cell>
        </row>
        <row r="34">
          <cell r="F34">
            <v>13.272803063856395</v>
          </cell>
          <cell r="G34">
            <v>65.000460278007921</v>
          </cell>
          <cell r="I34">
            <v>4.9266602402105102</v>
          </cell>
          <cell r="J34">
            <v>45.176405733186328</v>
          </cell>
          <cell r="AE34">
            <v>0.15096448435918003</v>
          </cell>
          <cell r="AF34">
            <v>7.6573091900822107E-2</v>
          </cell>
        </row>
        <row r="35">
          <cell r="F35">
            <v>14.003695281409891</v>
          </cell>
          <cell r="G35">
            <v>67.415840612425157</v>
          </cell>
          <cell r="I35">
            <v>4.580727686185333</v>
          </cell>
          <cell r="J35">
            <v>44.632469592808036</v>
          </cell>
          <cell r="AE35">
            <v>0.14812073946518281</v>
          </cell>
          <cell r="AF35">
            <v>7.4259045830309761E-2</v>
          </cell>
        </row>
        <row r="36">
          <cell r="F36">
            <v>12.37822266614554</v>
          </cell>
          <cell r="G36">
            <v>70.273013295443008</v>
          </cell>
          <cell r="I36">
            <v>4.17480928185753</v>
          </cell>
          <cell r="J36">
            <v>40.552280484021097</v>
          </cell>
          <cell r="AE36">
            <v>0.14399721912431385</v>
          </cell>
          <cell r="AF36">
            <v>7.5259941495061836E-2</v>
          </cell>
        </row>
        <row r="37">
          <cell r="F37">
            <v>12.439537174529896</v>
          </cell>
          <cell r="G37">
            <v>68.202549409425799</v>
          </cell>
          <cell r="I37">
            <v>3.9578340708940409</v>
          </cell>
          <cell r="J37">
            <v>41.123439667128984</v>
          </cell>
          <cell r="AE37">
            <v>0.1388214164789707</v>
          </cell>
          <cell r="AF37">
            <v>7.5285428436911495E-2</v>
          </cell>
        </row>
        <row r="38">
          <cell r="F38">
            <v>14.123283884640191</v>
          </cell>
          <cell r="G38">
            <v>71.339085214513659</v>
          </cell>
          <cell r="I38">
            <v>4.4614392333916886</v>
          </cell>
          <cell r="J38">
            <v>50.52005943536404</v>
          </cell>
          <cell r="AE38">
            <v>0.13860927275086665</v>
          </cell>
          <cell r="AF38">
            <v>7.0334467959153477E-2</v>
          </cell>
        </row>
        <row r="39">
          <cell r="F39">
            <v>0</v>
          </cell>
          <cell r="G39">
            <v>0</v>
          </cell>
          <cell r="I39">
            <v>0</v>
          </cell>
          <cell r="J39">
            <v>0</v>
          </cell>
          <cell r="AE39">
            <v>0</v>
          </cell>
          <cell r="AF39">
            <v>0</v>
          </cell>
        </row>
        <row r="40">
          <cell r="F40">
            <v>0</v>
          </cell>
          <cell r="G40">
            <v>0</v>
          </cell>
          <cell r="I40">
            <v>0</v>
          </cell>
          <cell r="J40">
            <v>0</v>
          </cell>
          <cell r="AE40">
            <v>0</v>
          </cell>
          <cell r="AF40">
            <v>0</v>
          </cell>
        </row>
        <row r="41">
          <cell r="F41">
            <v>0</v>
          </cell>
          <cell r="G41">
            <v>0</v>
          </cell>
          <cell r="I41">
            <v>0</v>
          </cell>
          <cell r="J41">
            <v>0</v>
          </cell>
          <cell r="AE41">
            <v>0</v>
          </cell>
          <cell r="AF41">
            <v>0</v>
          </cell>
        </row>
        <row r="42">
          <cell r="F42">
            <v>0</v>
          </cell>
          <cell r="G42">
            <v>0</v>
          </cell>
          <cell r="I42">
            <v>0</v>
          </cell>
          <cell r="J42">
            <v>0</v>
          </cell>
          <cell r="AE42">
            <v>0</v>
          </cell>
          <cell r="AF42">
            <v>0</v>
          </cell>
        </row>
        <row r="43">
          <cell r="F43">
            <v>0</v>
          </cell>
          <cell r="G43">
            <v>0</v>
          </cell>
          <cell r="I43">
            <v>0</v>
          </cell>
          <cell r="J43">
            <v>0</v>
          </cell>
          <cell r="AE43">
            <v>0</v>
          </cell>
          <cell r="AF43">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E7">
            <v>23909854.003355697</v>
          </cell>
        </row>
      </sheetData>
      <sheetData sheetId="15"/>
      <sheetData sheetId="16"/>
      <sheetData sheetId="17"/>
      <sheetData sheetId="18"/>
      <sheetData sheetId="19"/>
      <sheetData sheetId="20"/>
      <sheetData sheetId="21"/>
      <sheetData sheetId="22"/>
      <sheetData sheetId="23"/>
      <sheetData sheetId="24"/>
      <sheetData sheetId="25"/>
      <sheetData sheetId="26">
        <row r="8">
          <cell r="D8">
            <v>512005</v>
          </cell>
        </row>
      </sheetData>
      <sheetData sheetId="27"/>
      <sheetData sheetId="28"/>
      <sheetData sheetId="29"/>
      <sheetData sheetId="30"/>
      <sheetData sheetId="31"/>
      <sheetData sheetId="32"/>
      <sheetData sheetId="3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talogo"/>
      <sheetName val="23 Part Adq"/>
      <sheetName val="Time Deposits (PL.120)"/>
      <sheetName val="Corporate Expenses (PL.717)"/>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0.625</v>
          </cell>
        </row>
        <row r="26">
          <cell r="N26">
            <v>0.72058823529411764</v>
          </cell>
        </row>
        <row r="43">
          <cell r="N43">
            <v>0.625</v>
          </cell>
        </row>
        <row r="55">
          <cell r="N55">
            <v>0.7857142857142857</v>
          </cell>
        </row>
        <row r="69">
          <cell r="N69">
            <v>0.5714285714285714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s>
    <sheetDataSet>
      <sheetData sheetId="0" refreshError="1"/>
      <sheetData sheetId="1">
        <row r="1">
          <cell r="A1" t="str">
            <v>SALNI1</v>
          </cell>
          <cell r="B1" t="str">
            <v>CLINOM</v>
          </cell>
          <cell r="C1" t="str">
            <v>SALC01</v>
          </cell>
          <cell r="D1" t="str">
            <v>SALSA7</v>
          </cell>
          <cell r="E1" t="str">
            <v>SALDE6</v>
          </cell>
          <cell r="F1" t="str">
            <v>SALCR6</v>
          </cell>
          <cell r="G1" t="str">
            <v>SALDO16</v>
          </cell>
          <cell r="H1">
            <v>-459925449.5</v>
          </cell>
        </row>
        <row r="2">
          <cell r="A2">
            <v>8903990034</v>
          </cell>
          <cell r="B2" t="str">
            <v>EMPRESAS MUNICIPALES DE CALI - EMCALI E.I.C.E.</v>
          </cell>
          <cell r="C2">
            <v>14952701</v>
          </cell>
          <cell r="D2">
            <v>-15847134727</v>
          </cell>
          <cell r="E2">
            <v>0</v>
          </cell>
          <cell r="F2">
            <v>0</v>
          </cell>
          <cell r="G2">
            <v>0</v>
          </cell>
          <cell r="H2">
            <v>-15847134727</v>
          </cell>
        </row>
        <row r="3">
          <cell r="A3">
            <v>8903990113</v>
          </cell>
          <cell r="B3" t="str">
            <v>TESORERIA MUNICIPAL DE CALI</v>
          </cell>
          <cell r="C3">
            <v>14952001</v>
          </cell>
          <cell r="D3">
            <v>-4904354703.5</v>
          </cell>
          <cell r="E3">
            <v>0</v>
          </cell>
          <cell r="F3">
            <v>0</v>
          </cell>
          <cell r="G3">
            <v>0</v>
          </cell>
          <cell r="H3">
            <v>-4904354703.5</v>
          </cell>
        </row>
        <row r="4">
          <cell r="A4">
            <v>8903990034</v>
          </cell>
          <cell r="B4" t="str">
            <v>EMPRESAS MUNICIPALES DE CALI - EMCALI E.I.C.E.</v>
          </cell>
          <cell r="C4">
            <v>14952501</v>
          </cell>
          <cell r="D4">
            <v>-2371666204</v>
          </cell>
          <cell r="E4">
            <v>0</v>
          </cell>
          <cell r="F4">
            <v>0</v>
          </cell>
          <cell r="G4">
            <v>0</v>
          </cell>
          <cell r="H4">
            <v>-2371666204</v>
          </cell>
        </row>
        <row r="5">
          <cell r="A5">
            <v>8901020181</v>
          </cell>
          <cell r="B5" t="str">
            <v>DISTRITO DE BARRANQUILLA</v>
          </cell>
          <cell r="C5">
            <v>14952001</v>
          </cell>
          <cell r="D5">
            <v>-1643309997</v>
          </cell>
          <cell r="E5">
            <v>0</v>
          </cell>
          <cell r="F5">
            <v>0</v>
          </cell>
          <cell r="G5">
            <v>0</v>
          </cell>
          <cell r="H5">
            <v>-1643309997</v>
          </cell>
        </row>
        <row r="6">
          <cell r="A6">
            <v>8903990113</v>
          </cell>
          <cell r="B6" t="str">
            <v>TESORERIA MUNICIPAL DE CALI</v>
          </cell>
          <cell r="C6">
            <v>14952201</v>
          </cell>
          <cell r="D6">
            <v>-1332424547</v>
          </cell>
          <cell r="E6">
            <v>0</v>
          </cell>
          <cell r="F6">
            <v>0</v>
          </cell>
          <cell r="G6">
            <v>0</v>
          </cell>
          <cell r="H6">
            <v>-1332424547</v>
          </cell>
        </row>
        <row r="7">
          <cell r="A7">
            <v>8915800168</v>
          </cell>
          <cell r="B7" t="str">
            <v>DEPARTAMENTO DEL CAUCA</v>
          </cell>
          <cell r="C7">
            <v>14951501</v>
          </cell>
          <cell r="D7">
            <v>-1194627647.9200001</v>
          </cell>
          <cell r="E7">
            <v>0</v>
          </cell>
          <cell r="F7">
            <v>0</v>
          </cell>
          <cell r="G7">
            <v>0</v>
          </cell>
          <cell r="H7">
            <v>-1194627647.9200001</v>
          </cell>
        </row>
        <row r="8">
          <cell r="A8">
            <v>8909801121</v>
          </cell>
          <cell r="B8" t="str">
            <v>MUNICIPIO DE BELLO</v>
          </cell>
          <cell r="C8">
            <v>14952501</v>
          </cell>
          <cell r="D8">
            <v>-726164715.63</v>
          </cell>
          <cell r="E8">
            <v>194867496.88</v>
          </cell>
          <cell r="F8">
            <v>0</v>
          </cell>
          <cell r="G8">
            <v>0</v>
          </cell>
          <cell r="H8">
            <v>-531297218.75</v>
          </cell>
        </row>
        <row r="9">
          <cell r="A9">
            <v>8901020031</v>
          </cell>
          <cell r="B9" t="str">
            <v>EMPRESA DISTRITAL DE TELECOMUNICACIONES DE BQUILLA S.A E.S.P</v>
          </cell>
          <cell r="C9">
            <v>14952209</v>
          </cell>
          <cell r="D9">
            <v>-422500000</v>
          </cell>
          <cell r="E9">
            <v>0</v>
          </cell>
          <cell r="F9">
            <v>0</v>
          </cell>
          <cell r="G9">
            <v>0</v>
          </cell>
          <cell r="H9">
            <v>-422500000</v>
          </cell>
        </row>
        <row r="10">
          <cell r="A10">
            <v>8904801844</v>
          </cell>
          <cell r="B10" t="str">
            <v>DISTRITO TURISTICO Y CULTURAL DE C/GENA.</v>
          </cell>
          <cell r="C10">
            <v>14952501</v>
          </cell>
          <cell r="D10">
            <v>-244439543.56999999</v>
          </cell>
          <cell r="E10">
            <v>0</v>
          </cell>
          <cell r="F10">
            <v>0</v>
          </cell>
          <cell r="G10">
            <v>0</v>
          </cell>
          <cell r="H10">
            <v>-244439543.56999999</v>
          </cell>
        </row>
        <row r="11">
          <cell r="A11">
            <v>8901020031</v>
          </cell>
          <cell r="B11" t="str">
            <v>EMPRESA DISTRITAL DE TELECOMUNICACIONES DE BQUILLA S.A E.S.P</v>
          </cell>
          <cell r="C11">
            <v>14952001</v>
          </cell>
          <cell r="D11">
            <v>-183630917</v>
          </cell>
          <cell r="E11">
            <v>0</v>
          </cell>
          <cell r="F11">
            <v>0</v>
          </cell>
          <cell r="G11">
            <v>0</v>
          </cell>
          <cell r="H11">
            <v>-183630917</v>
          </cell>
        </row>
        <row r="12">
          <cell r="A12">
            <v>8915800064</v>
          </cell>
          <cell r="B12" t="str">
            <v>MUNICIPIO DE POPAYAN</v>
          </cell>
          <cell r="C12">
            <v>14952001</v>
          </cell>
          <cell r="D12">
            <v>-142924190</v>
          </cell>
          <cell r="E12">
            <v>0</v>
          </cell>
          <cell r="F12">
            <v>0</v>
          </cell>
          <cell r="G12">
            <v>0</v>
          </cell>
          <cell r="H12">
            <v>-142924190</v>
          </cell>
        </row>
        <row r="13">
          <cell r="A13">
            <v>8901020031</v>
          </cell>
          <cell r="B13" t="str">
            <v>EMPRESA DISTRITAL DE TELECOMUNICACIONES DE BQUILLA S.A E.S.P</v>
          </cell>
          <cell r="C13">
            <v>14952201</v>
          </cell>
          <cell r="D13">
            <v>-141370429</v>
          </cell>
          <cell r="E13">
            <v>0</v>
          </cell>
          <cell r="F13">
            <v>0</v>
          </cell>
          <cell r="G13">
            <v>0</v>
          </cell>
          <cell r="H13">
            <v>-141370429</v>
          </cell>
        </row>
        <row r="14">
          <cell r="A14">
            <v>8903990453</v>
          </cell>
          <cell r="B14" t="str">
            <v>MUNICIPIO DE BUENAVENTURA</v>
          </cell>
          <cell r="C14">
            <v>14951701</v>
          </cell>
          <cell r="D14">
            <v>-127194000</v>
          </cell>
          <cell r="E14">
            <v>0</v>
          </cell>
          <cell r="F14">
            <v>0</v>
          </cell>
          <cell r="G14">
            <v>0</v>
          </cell>
          <cell r="H14">
            <v>-127194000</v>
          </cell>
        </row>
        <row r="15">
          <cell r="A15">
            <v>8901020061</v>
          </cell>
          <cell r="B15" t="str">
            <v>DEPARTAMENTO DEL ATLANTICO</v>
          </cell>
          <cell r="C15">
            <v>14952001</v>
          </cell>
          <cell r="D15">
            <v>-115986106.5</v>
          </cell>
          <cell r="E15">
            <v>0</v>
          </cell>
          <cell r="F15">
            <v>0</v>
          </cell>
          <cell r="G15">
            <v>0</v>
          </cell>
          <cell r="H15">
            <v>-115986106.5</v>
          </cell>
        </row>
        <row r="16">
          <cell r="A16">
            <v>8904800591</v>
          </cell>
          <cell r="B16" t="str">
            <v>DEPARTAMENTO DE BOLIVAR</v>
          </cell>
          <cell r="C16">
            <v>14951501</v>
          </cell>
          <cell r="D16">
            <v>-110843373.61</v>
          </cell>
          <cell r="E16">
            <v>0</v>
          </cell>
          <cell r="F16">
            <v>0</v>
          </cell>
          <cell r="G16">
            <v>0</v>
          </cell>
          <cell r="H16">
            <v>-110843373.61</v>
          </cell>
        </row>
        <row r="17">
          <cell r="A17">
            <v>8919004932</v>
          </cell>
          <cell r="B17" t="str">
            <v>MUNICIPIO DE CARTAGO</v>
          </cell>
          <cell r="C17">
            <v>14952201</v>
          </cell>
          <cell r="D17">
            <v>-58979170.600000001</v>
          </cell>
          <cell r="E17">
            <v>0</v>
          </cell>
          <cell r="F17">
            <v>0</v>
          </cell>
          <cell r="G17">
            <v>0</v>
          </cell>
          <cell r="H17">
            <v>-58979170.600000001</v>
          </cell>
        </row>
        <row r="18">
          <cell r="A18">
            <v>8913800073</v>
          </cell>
          <cell r="B18" t="str">
            <v>TESORERIA MUNICIPAL DE PALMIRA</v>
          </cell>
          <cell r="C18">
            <v>14952001</v>
          </cell>
          <cell r="D18">
            <v>-45846284</v>
          </cell>
          <cell r="E18">
            <v>0</v>
          </cell>
          <cell r="F18">
            <v>0</v>
          </cell>
          <cell r="G18">
            <v>0</v>
          </cell>
          <cell r="H18">
            <v>-45846284</v>
          </cell>
        </row>
        <row r="19">
          <cell r="A19">
            <v>8001039331</v>
          </cell>
          <cell r="B19" t="str">
            <v>DEPARTAMENTO DEL VALLE DEL CAUCA</v>
          </cell>
          <cell r="C19">
            <v>14951001</v>
          </cell>
          <cell r="D19">
            <v>-39939811.229999997</v>
          </cell>
          <cell r="E19">
            <v>0</v>
          </cell>
          <cell r="F19">
            <v>0</v>
          </cell>
          <cell r="G19">
            <v>0</v>
          </cell>
          <cell r="H19">
            <v>-39939811.229999997</v>
          </cell>
        </row>
        <row r="20">
          <cell r="A20">
            <v>8913800073</v>
          </cell>
          <cell r="B20" t="str">
            <v>TESORERIA MUNICIPAL DE PALMIRA</v>
          </cell>
          <cell r="C20">
            <v>14952201</v>
          </cell>
          <cell r="D20">
            <v>-36927493</v>
          </cell>
          <cell r="E20">
            <v>0</v>
          </cell>
          <cell r="F20">
            <v>0</v>
          </cell>
          <cell r="G20">
            <v>0</v>
          </cell>
          <cell r="H20">
            <v>-36927493</v>
          </cell>
        </row>
        <row r="21">
          <cell r="A21">
            <v>8919004932</v>
          </cell>
          <cell r="B21" t="str">
            <v>MUNICIPIO DE CARTAGO</v>
          </cell>
          <cell r="C21">
            <v>14952001</v>
          </cell>
          <cell r="D21">
            <v>-15083329.4</v>
          </cell>
          <cell r="E21">
            <v>0</v>
          </cell>
          <cell r="F21">
            <v>0</v>
          </cell>
          <cell r="G21">
            <v>0</v>
          </cell>
          <cell r="H21">
            <v>-15083329.4</v>
          </cell>
        </row>
        <row r="22">
          <cell r="A22">
            <v>8903990453</v>
          </cell>
          <cell r="B22" t="str">
            <v>MUNICIPIO DE BUENAVENTURA</v>
          </cell>
          <cell r="C22">
            <v>14951501</v>
          </cell>
          <cell r="D22">
            <v>-11875000</v>
          </cell>
          <cell r="E22">
            <v>0</v>
          </cell>
          <cell r="F22">
            <v>0</v>
          </cell>
          <cell r="G22">
            <v>0</v>
          </cell>
          <cell r="H22">
            <v>-11875000</v>
          </cell>
        </row>
        <row r="23">
          <cell r="A23">
            <v>8904801844</v>
          </cell>
          <cell r="B23" t="str">
            <v>DISTRITO TURISTICO Y CULTURAL DE C/GENA.</v>
          </cell>
          <cell r="C23">
            <v>14952701</v>
          </cell>
          <cell r="D23">
            <v>0</v>
          </cell>
          <cell r="E23">
            <v>0</v>
          </cell>
          <cell r="F23">
            <v>6010808.8300000001</v>
          </cell>
          <cell r="G23">
            <v>0</v>
          </cell>
          <cell r="H23">
            <v>-6010808.8300000001</v>
          </cell>
        </row>
        <row r="24">
          <cell r="A24">
            <v>8999990260</v>
          </cell>
          <cell r="B24" t="str">
            <v>CAJA DE PREVISION SOCIAL DE COMUNICACIONES CAPRECOM</v>
          </cell>
          <cell r="C24">
            <v>14951013</v>
          </cell>
          <cell r="D24">
            <v>-1066666.6599999999</v>
          </cell>
          <cell r="E24">
            <v>66666.67</v>
          </cell>
          <cell r="F24">
            <v>0</v>
          </cell>
          <cell r="G24">
            <v>0</v>
          </cell>
          <cell r="H24">
            <v>-999999.99</v>
          </cell>
        </row>
        <row r="25">
          <cell r="A25">
            <v>8918004981</v>
          </cell>
          <cell r="B25" t="str">
            <v>FONDO NACIONAL DE PENSIONES ENTIDAD TERRITORIAL DEPT.BOYACA</v>
          </cell>
          <cell r="C25">
            <v>14593004</v>
          </cell>
          <cell r="D25">
            <v>14700000</v>
          </cell>
          <cell r="E25">
            <v>0</v>
          </cell>
          <cell r="F25">
            <v>0</v>
          </cell>
          <cell r="G25">
            <v>14700000</v>
          </cell>
          <cell r="H25">
            <v>0</v>
          </cell>
        </row>
        <row r="26">
          <cell r="A26">
            <v>8002158072</v>
          </cell>
          <cell r="B26" t="str">
            <v>INSTITUTO NACIONAL DE VIAS</v>
          </cell>
          <cell r="C26">
            <v>14664302</v>
          </cell>
          <cell r="D26">
            <v>0</v>
          </cell>
          <cell r="E26">
            <v>5929984.25</v>
          </cell>
          <cell r="F26">
            <v>26055854</v>
          </cell>
          <cell r="G26">
            <v>-20125869.75</v>
          </cell>
          <cell r="H26">
            <v>0</v>
          </cell>
        </row>
        <row r="27">
          <cell r="A27">
            <v>8901020031</v>
          </cell>
          <cell r="B27" t="str">
            <v>EMPRESA DISTRITAL DE TELECOMUNICACIONES DE BQUILLA S.A E.S.P</v>
          </cell>
          <cell r="C27">
            <v>14691503</v>
          </cell>
          <cell r="D27">
            <v>52000000</v>
          </cell>
          <cell r="E27">
            <v>0</v>
          </cell>
          <cell r="F27">
            <v>0</v>
          </cell>
          <cell r="G27">
            <v>52000000</v>
          </cell>
          <cell r="H27">
            <v>0</v>
          </cell>
        </row>
        <row r="28">
          <cell r="A28">
            <v>8903990453</v>
          </cell>
          <cell r="B28" t="str">
            <v>MUNICIPIO DE BUENAVENTURA</v>
          </cell>
          <cell r="C28">
            <v>14681503</v>
          </cell>
          <cell r="D28">
            <v>127194000</v>
          </cell>
          <cell r="E28">
            <v>0</v>
          </cell>
          <cell r="F28">
            <v>0</v>
          </cell>
          <cell r="G28">
            <v>127194000</v>
          </cell>
          <cell r="H28">
            <v>0</v>
          </cell>
        </row>
        <row r="29">
          <cell r="A29">
            <v>8001170117</v>
          </cell>
          <cell r="B29" t="str">
            <v>INSTITUTO DE VALORIZACION MUNICIPAL DE PASTO</v>
          </cell>
          <cell r="C29">
            <v>14593004</v>
          </cell>
          <cell r="D29">
            <v>170046542</v>
          </cell>
          <cell r="E29">
            <v>0</v>
          </cell>
          <cell r="F29">
            <v>42511634</v>
          </cell>
          <cell r="G29">
            <v>127534908</v>
          </cell>
          <cell r="H29">
            <v>0</v>
          </cell>
        </row>
        <row r="30">
          <cell r="A30">
            <v>8912800003</v>
          </cell>
          <cell r="B30" t="str">
            <v>MUNICIPIO DE PASTO</v>
          </cell>
          <cell r="C30">
            <v>14591501</v>
          </cell>
          <cell r="D30">
            <v>134999999</v>
          </cell>
          <cell r="E30">
            <v>0</v>
          </cell>
          <cell r="F30">
            <v>0</v>
          </cell>
          <cell r="G30">
            <v>134999999</v>
          </cell>
          <cell r="H30">
            <v>0</v>
          </cell>
        </row>
        <row r="31">
          <cell r="A31">
            <v>8919004932</v>
          </cell>
          <cell r="B31" t="str">
            <v>MUNICIPIO DE CARTAGO</v>
          </cell>
          <cell r="C31">
            <v>14631501</v>
          </cell>
          <cell r="D31">
            <v>138976326.25999999</v>
          </cell>
          <cell r="E31">
            <v>0</v>
          </cell>
          <cell r="F31">
            <v>0</v>
          </cell>
          <cell r="G31">
            <v>138976326.25999999</v>
          </cell>
          <cell r="H31">
            <v>0</v>
          </cell>
        </row>
        <row r="32">
          <cell r="A32">
            <v>8909812075</v>
          </cell>
          <cell r="B32" t="str">
            <v>MUNICIPIO DE LA CEJA</v>
          </cell>
          <cell r="C32">
            <v>14593004</v>
          </cell>
          <cell r="D32">
            <v>164815000</v>
          </cell>
          <cell r="E32">
            <v>0</v>
          </cell>
          <cell r="F32">
            <v>0</v>
          </cell>
          <cell r="G32">
            <v>164815000</v>
          </cell>
          <cell r="H32">
            <v>0</v>
          </cell>
        </row>
        <row r="33">
          <cell r="A33">
            <v>8909073172</v>
          </cell>
          <cell r="B33" t="str">
            <v>MUNICIPIO DE RIONEGRO</v>
          </cell>
          <cell r="C33">
            <v>14591501</v>
          </cell>
          <cell r="D33">
            <v>182491386</v>
          </cell>
          <cell r="E33">
            <v>0</v>
          </cell>
          <cell r="F33">
            <v>5201005</v>
          </cell>
          <cell r="G33">
            <v>177290381</v>
          </cell>
          <cell r="H33">
            <v>0</v>
          </cell>
        </row>
        <row r="34">
          <cell r="A34">
            <v>8902051768</v>
          </cell>
          <cell r="B34" t="str">
            <v>MUNICIPIO DE FLORIDABLANCA</v>
          </cell>
          <cell r="C34">
            <v>14591501</v>
          </cell>
          <cell r="D34">
            <v>190000000</v>
          </cell>
          <cell r="E34">
            <v>0</v>
          </cell>
          <cell r="F34">
            <v>0</v>
          </cell>
          <cell r="G34">
            <v>190000000</v>
          </cell>
          <cell r="H34">
            <v>0</v>
          </cell>
        </row>
        <row r="35">
          <cell r="A35">
            <v>8909002860</v>
          </cell>
          <cell r="B35" t="str">
            <v>DEPARTAMENTO DE ANTIOQUIA</v>
          </cell>
          <cell r="C35">
            <v>14591501</v>
          </cell>
          <cell r="D35">
            <v>214583338</v>
          </cell>
          <cell r="E35">
            <v>0</v>
          </cell>
          <cell r="F35">
            <v>0</v>
          </cell>
          <cell r="G35">
            <v>214583338</v>
          </cell>
          <cell r="H35">
            <v>0</v>
          </cell>
        </row>
        <row r="36">
          <cell r="A36">
            <v>8913800335</v>
          </cell>
          <cell r="B36" t="str">
            <v>MUNICIPIO DE BUGA</v>
          </cell>
          <cell r="C36">
            <v>14601501</v>
          </cell>
          <cell r="D36">
            <v>250000000</v>
          </cell>
          <cell r="E36">
            <v>0</v>
          </cell>
          <cell r="F36">
            <v>0</v>
          </cell>
          <cell r="G36">
            <v>250000000</v>
          </cell>
          <cell r="H36">
            <v>0</v>
          </cell>
        </row>
        <row r="37">
          <cell r="A37">
            <v>8909073172</v>
          </cell>
          <cell r="B37" t="str">
            <v>MUNICIPIO DE RIONEGRO</v>
          </cell>
          <cell r="C37">
            <v>14621501</v>
          </cell>
          <cell r="D37">
            <v>273737080</v>
          </cell>
          <cell r="E37">
            <v>0</v>
          </cell>
          <cell r="F37">
            <v>7801507</v>
          </cell>
          <cell r="G37">
            <v>265935573</v>
          </cell>
          <cell r="H37">
            <v>0</v>
          </cell>
        </row>
        <row r="38">
          <cell r="A38">
            <v>8150006994</v>
          </cell>
          <cell r="B38" t="str">
            <v>ACUAVIVA S.A. E.S.P.</v>
          </cell>
          <cell r="C38">
            <v>14594305</v>
          </cell>
          <cell r="D38">
            <v>300000000</v>
          </cell>
          <cell r="E38">
            <v>0</v>
          </cell>
          <cell r="F38">
            <v>0</v>
          </cell>
          <cell r="G38">
            <v>300000000</v>
          </cell>
          <cell r="H38">
            <v>0</v>
          </cell>
        </row>
        <row r="39">
          <cell r="A39">
            <v>8909034624</v>
          </cell>
          <cell r="B39" t="str">
            <v>EMPRESA ANTIOQUE#A DE ENERGIA S.A. E.S.P.</v>
          </cell>
          <cell r="C39">
            <v>14593002</v>
          </cell>
          <cell r="D39">
            <v>333333200</v>
          </cell>
          <cell r="E39">
            <v>0</v>
          </cell>
          <cell r="F39">
            <v>0</v>
          </cell>
          <cell r="G39">
            <v>333333200</v>
          </cell>
          <cell r="H39">
            <v>0</v>
          </cell>
        </row>
        <row r="40">
          <cell r="A40">
            <v>8909073172</v>
          </cell>
          <cell r="B40" t="str">
            <v>MUNICIPIO DE RIONEGRO</v>
          </cell>
          <cell r="C40">
            <v>14593004</v>
          </cell>
          <cell r="D40">
            <v>378637059</v>
          </cell>
          <cell r="E40">
            <v>0</v>
          </cell>
          <cell r="F40">
            <v>10791156</v>
          </cell>
          <cell r="G40">
            <v>367845903</v>
          </cell>
          <cell r="H40">
            <v>0</v>
          </cell>
        </row>
        <row r="41">
          <cell r="A41">
            <v>8901020031</v>
          </cell>
          <cell r="B41" t="str">
            <v>EMPRESA DISTRITAL DE TELECOMUNICACIONES DE BQUILLA S.A E.S.P</v>
          </cell>
          <cell r="C41">
            <v>14631503</v>
          </cell>
          <cell r="D41">
            <v>414371775</v>
          </cell>
          <cell r="E41">
            <v>0</v>
          </cell>
          <cell r="F41">
            <v>0</v>
          </cell>
          <cell r="G41">
            <v>414371775</v>
          </cell>
          <cell r="H41">
            <v>0</v>
          </cell>
        </row>
        <row r="42">
          <cell r="A42">
            <v>8000967341</v>
          </cell>
          <cell r="B42" t="str">
            <v>MUNICIPIO DE MONTERIA</v>
          </cell>
          <cell r="C42">
            <v>14621501</v>
          </cell>
          <cell r="D42">
            <v>447649997</v>
          </cell>
          <cell r="E42">
            <v>0</v>
          </cell>
          <cell r="F42">
            <v>0</v>
          </cell>
          <cell r="G42">
            <v>447649997</v>
          </cell>
          <cell r="H42">
            <v>0</v>
          </cell>
        </row>
        <row r="43">
          <cell r="A43">
            <v>8919004552</v>
          </cell>
          <cell r="B43" t="str">
            <v>EMPRESAS MUNICIPALES DE CARTAGO</v>
          </cell>
          <cell r="C43">
            <v>14593004</v>
          </cell>
          <cell r="D43">
            <v>499826771.60000002</v>
          </cell>
          <cell r="E43">
            <v>0</v>
          </cell>
          <cell r="F43">
            <v>3733308.95</v>
          </cell>
          <cell r="G43">
            <v>496093462.64999998</v>
          </cell>
          <cell r="H43">
            <v>0</v>
          </cell>
        </row>
        <row r="44">
          <cell r="A44">
            <v>8909073172</v>
          </cell>
          <cell r="B44" t="str">
            <v>MUNICIPIO DE RIONEGRO</v>
          </cell>
          <cell r="C44">
            <v>14623004</v>
          </cell>
          <cell r="D44">
            <v>567955589</v>
          </cell>
          <cell r="E44">
            <v>0</v>
          </cell>
          <cell r="F44">
            <v>16186734</v>
          </cell>
          <cell r="G44">
            <v>551768855</v>
          </cell>
          <cell r="H44">
            <v>0</v>
          </cell>
        </row>
        <row r="45">
          <cell r="A45">
            <v>8999990260</v>
          </cell>
          <cell r="B45" t="str">
            <v>CAJA DE PREVISION SOCIAL DE COMUNICACIONES CAPRECOM</v>
          </cell>
          <cell r="C45">
            <v>14604305</v>
          </cell>
          <cell r="D45">
            <v>666666667</v>
          </cell>
          <cell r="E45">
            <v>0</v>
          </cell>
          <cell r="F45">
            <v>41666667</v>
          </cell>
          <cell r="G45">
            <v>625000000</v>
          </cell>
          <cell r="H45">
            <v>0</v>
          </cell>
        </row>
        <row r="46">
          <cell r="A46">
            <v>8901020061</v>
          </cell>
          <cell r="B46" t="str">
            <v>DEPARTAMENTO DEL ATLANTICO</v>
          </cell>
          <cell r="C46">
            <v>14591501</v>
          </cell>
          <cell r="D46">
            <v>646098518</v>
          </cell>
          <cell r="E46">
            <v>0</v>
          </cell>
          <cell r="F46">
            <v>0</v>
          </cell>
          <cell r="G46">
            <v>646098518</v>
          </cell>
          <cell r="H46">
            <v>0</v>
          </cell>
        </row>
        <row r="47">
          <cell r="A47">
            <v>8917800094</v>
          </cell>
          <cell r="B47" t="str">
            <v>DISTRITO TURISTICO CULTURAL E HISTORICO</v>
          </cell>
          <cell r="C47">
            <v>14591501</v>
          </cell>
          <cell r="D47">
            <v>657965344.62</v>
          </cell>
          <cell r="E47">
            <v>0</v>
          </cell>
          <cell r="F47">
            <v>0</v>
          </cell>
          <cell r="G47">
            <v>657965344.62</v>
          </cell>
          <cell r="H47">
            <v>0</v>
          </cell>
        </row>
        <row r="48">
          <cell r="A48">
            <v>8902012301</v>
          </cell>
          <cell r="B48" t="str">
            <v>ELECTRIFICADORA DE SANTANDER S.A. E.S.P.</v>
          </cell>
          <cell r="C48">
            <v>14594305</v>
          </cell>
          <cell r="D48">
            <v>735000000</v>
          </cell>
          <cell r="E48">
            <v>0</v>
          </cell>
          <cell r="F48">
            <v>35000000</v>
          </cell>
          <cell r="G48">
            <v>700000000</v>
          </cell>
          <cell r="H48">
            <v>0</v>
          </cell>
        </row>
        <row r="49">
          <cell r="A49">
            <v>8002158072</v>
          </cell>
          <cell r="B49" t="str">
            <v>INSTITUTO NACIONAL DE VIAS</v>
          </cell>
          <cell r="C49">
            <v>14664301</v>
          </cell>
          <cell r="D49">
            <v>0</v>
          </cell>
          <cell r="E49">
            <v>737577031.75</v>
          </cell>
          <cell r="F49">
            <v>0</v>
          </cell>
          <cell r="G49">
            <v>737577031.75</v>
          </cell>
          <cell r="H49">
            <v>0</v>
          </cell>
        </row>
        <row r="50">
          <cell r="A50">
            <v>8901020061</v>
          </cell>
          <cell r="B50" t="str">
            <v>DEPARTAMENTO DEL ATLANTICO</v>
          </cell>
          <cell r="C50">
            <v>14631501</v>
          </cell>
          <cell r="D50">
            <v>773240710</v>
          </cell>
          <cell r="E50">
            <v>0</v>
          </cell>
          <cell r="F50">
            <v>0</v>
          </cell>
          <cell r="G50">
            <v>773240710</v>
          </cell>
          <cell r="H50">
            <v>0</v>
          </cell>
        </row>
        <row r="51">
          <cell r="A51">
            <v>8904801844</v>
          </cell>
          <cell r="B51" t="str">
            <v>DISTRITO TURISTICO Y CULTURAL DE C/GENA.</v>
          </cell>
          <cell r="C51">
            <v>14591501</v>
          </cell>
          <cell r="D51">
            <v>810916339</v>
          </cell>
          <cell r="E51">
            <v>0</v>
          </cell>
          <cell r="F51">
            <v>19371531.920000002</v>
          </cell>
          <cell r="G51">
            <v>791544807.08000004</v>
          </cell>
          <cell r="H51">
            <v>0</v>
          </cell>
        </row>
        <row r="52">
          <cell r="A52">
            <v>8001039331</v>
          </cell>
          <cell r="B52" t="str">
            <v>DEPARTAMENTO DEL VALLE DEL CAUCA</v>
          </cell>
          <cell r="C52">
            <v>14591501</v>
          </cell>
          <cell r="D52">
            <v>828897243</v>
          </cell>
          <cell r="E52">
            <v>0</v>
          </cell>
          <cell r="F52">
            <v>0</v>
          </cell>
          <cell r="G52">
            <v>828897243</v>
          </cell>
          <cell r="H52">
            <v>0</v>
          </cell>
        </row>
        <row r="53">
          <cell r="A53">
            <v>8904801844</v>
          </cell>
          <cell r="B53" t="str">
            <v>DISTRITO TURISTICO Y CULTURAL DE C/GENA.</v>
          </cell>
          <cell r="C53">
            <v>14651501</v>
          </cell>
          <cell r="D53">
            <v>834834508</v>
          </cell>
          <cell r="E53">
            <v>0</v>
          </cell>
          <cell r="F53">
            <v>0</v>
          </cell>
          <cell r="G53">
            <v>834834508</v>
          </cell>
          <cell r="H53">
            <v>0</v>
          </cell>
        </row>
        <row r="54">
          <cell r="A54">
            <v>8901020031</v>
          </cell>
          <cell r="B54" t="str">
            <v>EMPRESA DISTRITAL DE TELECOMUNICACIONES DE BQUILLA S.A E.S.P</v>
          </cell>
          <cell r="C54">
            <v>14633004</v>
          </cell>
          <cell r="D54">
            <v>845000000</v>
          </cell>
          <cell r="E54">
            <v>0</v>
          </cell>
          <cell r="F54">
            <v>0</v>
          </cell>
          <cell r="G54">
            <v>845000000</v>
          </cell>
          <cell r="H54">
            <v>0</v>
          </cell>
        </row>
        <row r="55">
          <cell r="A55">
            <v>8110086846</v>
          </cell>
          <cell r="B55" t="str">
            <v>AGUAS DE RIONEGRO S.A. E.S.P.</v>
          </cell>
          <cell r="C55">
            <v>14593004</v>
          </cell>
          <cell r="D55">
            <v>950000000</v>
          </cell>
          <cell r="E55">
            <v>0</v>
          </cell>
          <cell r="F55">
            <v>17500000</v>
          </cell>
          <cell r="G55">
            <v>932500000</v>
          </cell>
          <cell r="H55">
            <v>0</v>
          </cell>
        </row>
        <row r="56">
          <cell r="A56">
            <v>8903990453</v>
          </cell>
          <cell r="B56" t="str">
            <v>MUNICIPIO DE BUENAVENTURA</v>
          </cell>
          <cell r="C56">
            <v>14621501</v>
          </cell>
          <cell r="D56">
            <v>1015461958.0599999</v>
          </cell>
          <cell r="E56">
            <v>0</v>
          </cell>
          <cell r="F56">
            <v>0</v>
          </cell>
          <cell r="G56">
            <v>1015461958.0599999</v>
          </cell>
          <cell r="H56">
            <v>0</v>
          </cell>
        </row>
        <row r="57">
          <cell r="A57">
            <v>8913800073</v>
          </cell>
          <cell r="B57" t="str">
            <v>TESORERIA MUNICIPAL DE PALMIRA</v>
          </cell>
          <cell r="C57">
            <v>14591501</v>
          </cell>
          <cell r="D57">
            <v>1015788107</v>
          </cell>
          <cell r="E57">
            <v>0</v>
          </cell>
          <cell r="F57">
            <v>0</v>
          </cell>
          <cell r="G57">
            <v>1015788107</v>
          </cell>
          <cell r="H57">
            <v>0</v>
          </cell>
        </row>
        <row r="58">
          <cell r="A58">
            <v>8913800073</v>
          </cell>
          <cell r="B58" t="str">
            <v>TESORERIA MUNICIPAL DE PALMIRA</v>
          </cell>
          <cell r="C58">
            <v>14631501</v>
          </cell>
          <cell r="D58">
            <v>1032958418</v>
          </cell>
          <cell r="E58">
            <v>0</v>
          </cell>
          <cell r="F58">
            <v>0</v>
          </cell>
          <cell r="G58">
            <v>1032958418</v>
          </cell>
          <cell r="H58">
            <v>0</v>
          </cell>
        </row>
        <row r="59">
          <cell r="A59">
            <v>8904800591</v>
          </cell>
          <cell r="B59" t="str">
            <v>DEPARTAMENTO DE BOLIVAR</v>
          </cell>
          <cell r="C59">
            <v>14621503</v>
          </cell>
          <cell r="D59">
            <v>1034534953.02</v>
          </cell>
          <cell r="E59">
            <v>0</v>
          </cell>
          <cell r="F59">
            <v>0</v>
          </cell>
          <cell r="G59">
            <v>1034534953.02</v>
          </cell>
          <cell r="H59">
            <v>0</v>
          </cell>
        </row>
        <row r="60">
          <cell r="A60">
            <v>8150006994</v>
          </cell>
          <cell r="B60" t="str">
            <v>ACUAVIVA S.A. E.S.P.</v>
          </cell>
          <cell r="C60">
            <v>14591501</v>
          </cell>
          <cell r="D60">
            <v>1050000000</v>
          </cell>
          <cell r="E60">
            <v>0</v>
          </cell>
          <cell r="F60">
            <v>0</v>
          </cell>
          <cell r="G60">
            <v>1050000000</v>
          </cell>
          <cell r="H60">
            <v>0</v>
          </cell>
        </row>
        <row r="61">
          <cell r="A61">
            <v>8909052111</v>
          </cell>
          <cell r="B61" t="str">
            <v>MUNICIPIO DE MEDELLIN</v>
          </cell>
          <cell r="C61">
            <v>14594305</v>
          </cell>
          <cell r="D61">
            <v>1109125000</v>
          </cell>
          <cell r="E61">
            <v>0</v>
          </cell>
          <cell r="F61">
            <v>0</v>
          </cell>
          <cell r="G61">
            <v>1109125000</v>
          </cell>
          <cell r="H61">
            <v>0</v>
          </cell>
        </row>
        <row r="62">
          <cell r="A62">
            <v>8909073172</v>
          </cell>
          <cell r="B62" t="str">
            <v>MUNICIPIO DE RIONEGRO</v>
          </cell>
          <cell r="C62">
            <v>14663004</v>
          </cell>
          <cell r="D62">
            <v>1115536400</v>
          </cell>
          <cell r="E62">
            <v>0</v>
          </cell>
          <cell r="F62">
            <v>0</v>
          </cell>
          <cell r="G62">
            <v>1115536400</v>
          </cell>
          <cell r="H62">
            <v>0</v>
          </cell>
        </row>
        <row r="63">
          <cell r="A63">
            <v>8000967341</v>
          </cell>
          <cell r="B63" t="str">
            <v>MUNICIPIO DE MONTERIA</v>
          </cell>
          <cell r="C63">
            <v>14623004</v>
          </cell>
          <cell r="D63">
            <v>1220103581</v>
          </cell>
          <cell r="E63">
            <v>0</v>
          </cell>
          <cell r="F63">
            <v>0</v>
          </cell>
          <cell r="G63">
            <v>1220103581</v>
          </cell>
          <cell r="H63">
            <v>0</v>
          </cell>
        </row>
        <row r="64">
          <cell r="A64">
            <v>8915800064</v>
          </cell>
          <cell r="B64" t="str">
            <v>MUNICIPIO DE POPAYAN</v>
          </cell>
          <cell r="C64">
            <v>14631501</v>
          </cell>
          <cell r="D64">
            <v>1435145365</v>
          </cell>
          <cell r="E64">
            <v>0</v>
          </cell>
          <cell r="F64">
            <v>0</v>
          </cell>
          <cell r="G64">
            <v>1435145365</v>
          </cell>
          <cell r="H64">
            <v>0</v>
          </cell>
        </row>
        <row r="65">
          <cell r="A65">
            <v>8902012356</v>
          </cell>
          <cell r="B65" t="str">
            <v>TESORERIA GENERAL DEL DEPARTAMENTO DE SANTANDER</v>
          </cell>
          <cell r="C65">
            <v>14591501</v>
          </cell>
          <cell r="D65">
            <v>2011370469.9000001</v>
          </cell>
          <cell r="E65">
            <v>0</v>
          </cell>
          <cell r="F65">
            <v>0</v>
          </cell>
          <cell r="G65">
            <v>2011370469.9000001</v>
          </cell>
          <cell r="H65">
            <v>0</v>
          </cell>
        </row>
        <row r="66">
          <cell r="A66">
            <v>8909034624</v>
          </cell>
          <cell r="B66" t="str">
            <v>EMPRESA ANTIOQUE#A DE ENERGIA S.A. E.S.P.</v>
          </cell>
          <cell r="C66">
            <v>14594305</v>
          </cell>
          <cell r="D66">
            <v>2100000000</v>
          </cell>
          <cell r="E66">
            <v>0</v>
          </cell>
          <cell r="F66">
            <v>0</v>
          </cell>
          <cell r="G66">
            <v>2100000000</v>
          </cell>
          <cell r="H66">
            <v>0</v>
          </cell>
        </row>
        <row r="67">
          <cell r="A67">
            <v>8909801121</v>
          </cell>
          <cell r="B67" t="str">
            <v>MUNICIPIO DE BELLO</v>
          </cell>
          <cell r="C67">
            <v>14651501</v>
          </cell>
          <cell r="D67">
            <v>2125188875</v>
          </cell>
          <cell r="E67">
            <v>0</v>
          </cell>
          <cell r="F67">
            <v>0</v>
          </cell>
          <cell r="G67">
            <v>2125188875</v>
          </cell>
          <cell r="H67">
            <v>0</v>
          </cell>
        </row>
        <row r="68">
          <cell r="A68">
            <v>8915800064</v>
          </cell>
          <cell r="B68" t="str">
            <v>MUNICIPIO DE POPAYAN</v>
          </cell>
          <cell r="C68">
            <v>14591501</v>
          </cell>
          <cell r="D68">
            <v>2145121181.4400001</v>
          </cell>
          <cell r="E68">
            <v>0</v>
          </cell>
          <cell r="F68">
            <v>0</v>
          </cell>
          <cell r="G68">
            <v>2145121181.4400001</v>
          </cell>
          <cell r="H68">
            <v>0</v>
          </cell>
        </row>
        <row r="69">
          <cell r="A69">
            <v>8903990034</v>
          </cell>
          <cell r="B69" t="str">
            <v>EMPRESAS MUNICIPALES DE CALI - EMCALI E.I.C.E.</v>
          </cell>
          <cell r="C69">
            <v>14701501</v>
          </cell>
          <cell r="D69">
            <v>2371666204</v>
          </cell>
          <cell r="E69">
            <v>0</v>
          </cell>
          <cell r="F69">
            <v>0</v>
          </cell>
          <cell r="G69">
            <v>2371666204</v>
          </cell>
          <cell r="H69">
            <v>0</v>
          </cell>
        </row>
        <row r="70">
          <cell r="A70">
            <v>8915800168</v>
          </cell>
          <cell r="B70" t="str">
            <v>DEPARTAMENTO DEL CAUCA</v>
          </cell>
          <cell r="C70">
            <v>14591501</v>
          </cell>
          <cell r="D70">
            <v>2740069268</v>
          </cell>
          <cell r="E70">
            <v>0</v>
          </cell>
          <cell r="F70">
            <v>0</v>
          </cell>
          <cell r="G70">
            <v>2740069268</v>
          </cell>
          <cell r="H70">
            <v>0</v>
          </cell>
        </row>
        <row r="71">
          <cell r="A71">
            <v>8902012356</v>
          </cell>
          <cell r="B71" t="str">
            <v>TESORERIA GENERAL DEL DEPARTAMENTO DE SANTANDER</v>
          </cell>
          <cell r="C71">
            <v>14601501</v>
          </cell>
          <cell r="D71">
            <v>3175681606.6599998</v>
          </cell>
          <cell r="E71">
            <v>0</v>
          </cell>
          <cell r="F71">
            <v>0</v>
          </cell>
          <cell r="G71">
            <v>3175681606.6599998</v>
          </cell>
          <cell r="H71">
            <v>0</v>
          </cell>
        </row>
        <row r="72">
          <cell r="A72">
            <v>8901020181</v>
          </cell>
          <cell r="B72" t="str">
            <v>DISTRITO DE BARRANQUILLA</v>
          </cell>
          <cell r="C72">
            <v>14631501</v>
          </cell>
          <cell r="D72">
            <v>3286619994</v>
          </cell>
          <cell r="E72">
            <v>0</v>
          </cell>
          <cell r="F72">
            <v>0</v>
          </cell>
          <cell r="G72">
            <v>3286619994</v>
          </cell>
          <cell r="H72">
            <v>0</v>
          </cell>
        </row>
        <row r="73">
          <cell r="A73">
            <v>8903990303</v>
          </cell>
          <cell r="B73" t="str">
            <v>EMSIRVA E.S.P.</v>
          </cell>
          <cell r="C73">
            <v>14601501</v>
          </cell>
          <cell r="D73">
            <v>3366320000</v>
          </cell>
          <cell r="E73">
            <v>0</v>
          </cell>
          <cell r="F73">
            <v>0</v>
          </cell>
          <cell r="G73">
            <v>3366320000</v>
          </cell>
          <cell r="H73">
            <v>0</v>
          </cell>
        </row>
        <row r="74">
          <cell r="A74">
            <v>8901020181</v>
          </cell>
          <cell r="B74" t="str">
            <v>DISTRITO DE BARRANQUILLA</v>
          </cell>
          <cell r="C74">
            <v>14591501</v>
          </cell>
          <cell r="D74">
            <v>3811561849</v>
          </cell>
          <cell r="E74">
            <v>145110042</v>
          </cell>
          <cell r="F74">
            <v>8574696</v>
          </cell>
          <cell r="G74">
            <v>3948097195</v>
          </cell>
          <cell r="H74">
            <v>0</v>
          </cell>
        </row>
        <row r="75">
          <cell r="A75">
            <v>8915800168</v>
          </cell>
          <cell r="B75" t="str">
            <v>DEPARTAMENTO DEL CAUCA</v>
          </cell>
          <cell r="C75">
            <v>14621501</v>
          </cell>
          <cell r="D75">
            <v>4161294304.9200001</v>
          </cell>
          <cell r="E75">
            <v>0</v>
          </cell>
          <cell r="F75">
            <v>0</v>
          </cell>
          <cell r="G75">
            <v>4161294304.9200001</v>
          </cell>
          <cell r="H75">
            <v>0</v>
          </cell>
        </row>
        <row r="76">
          <cell r="A76">
            <v>8001039331</v>
          </cell>
          <cell r="B76" t="str">
            <v>DEPARTAMENTO DEL VALLE DEL CAUCA</v>
          </cell>
          <cell r="C76">
            <v>14603004</v>
          </cell>
          <cell r="D76">
            <v>7903242000</v>
          </cell>
          <cell r="E76">
            <v>0</v>
          </cell>
          <cell r="F76">
            <v>0</v>
          </cell>
          <cell r="G76">
            <v>7903242000</v>
          </cell>
          <cell r="H76">
            <v>0</v>
          </cell>
        </row>
        <row r="77">
          <cell r="A77">
            <v>8001039331</v>
          </cell>
          <cell r="B77" t="str">
            <v>DEPARTAMENTO DEL VALLE DEL CAUCA</v>
          </cell>
          <cell r="C77">
            <v>14601501</v>
          </cell>
          <cell r="D77">
            <v>9868451207.2700005</v>
          </cell>
          <cell r="E77">
            <v>0</v>
          </cell>
          <cell r="F77">
            <v>0</v>
          </cell>
          <cell r="G77">
            <v>9868451207.2700005</v>
          </cell>
          <cell r="H77">
            <v>0</v>
          </cell>
        </row>
        <row r="78">
          <cell r="A78">
            <v>8999990619</v>
          </cell>
          <cell r="B78" t="str">
            <v>DIRECCION DISTRITAL DE TESORERIA</v>
          </cell>
          <cell r="C78">
            <v>14591501</v>
          </cell>
          <cell r="D78">
            <v>10000000000</v>
          </cell>
          <cell r="E78">
            <v>0</v>
          </cell>
          <cell r="F78">
            <v>0</v>
          </cell>
          <cell r="G78">
            <v>10000000000</v>
          </cell>
          <cell r="H78">
            <v>0</v>
          </cell>
        </row>
        <row r="79">
          <cell r="A79">
            <v>8903990113</v>
          </cell>
          <cell r="B79" t="str">
            <v>TESORERIA MUNICIPAL DE CALI</v>
          </cell>
          <cell r="C79">
            <v>14591501</v>
          </cell>
          <cell r="D79">
            <v>81173599295.079987</v>
          </cell>
          <cell r="E79">
            <v>25225320029.540001</v>
          </cell>
          <cell r="F79">
            <v>17813301177.670002</v>
          </cell>
          <cell r="G79">
            <v>119280657883.73</v>
          </cell>
          <cell r="H79">
            <v>-30695039736.779999</v>
          </cell>
        </row>
        <row r="80">
          <cell r="A80">
            <v>8903990113</v>
          </cell>
          <cell r="B80" t="str">
            <v>TESORERIA MUNICIPAL DE CALI</v>
          </cell>
          <cell r="C80">
            <v>14631501</v>
          </cell>
          <cell r="D80">
            <v>11537119797</v>
          </cell>
          <cell r="E80">
            <v>0</v>
          </cell>
          <cell r="F80">
            <v>0</v>
          </cell>
          <cell r="G80">
            <v>11537119797</v>
          </cell>
          <cell r="H80">
            <v>0</v>
          </cell>
        </row>
        <row r="81">
          <cell r="A81">
            <v>8999990619</v>
          </cell>
          <cell r="B81" t="str">
            <v>DIRECCION DISTRITAL DE TESORERIA</v>
          </cell>
          <cell r="C81">
            <v>14661501</v>
          </cell>
          <cell r="D81">
            <v>13247921344</v>
          </cell>
          <cell r="E81">
            <v>0</v>
          </cell>
          <cell r="F81">
            <v>0</v>
          </cell>
          <cell r="G81">
            <v>13247921344</v>
          </cell>
          <cell r="H81">
            <v>0</v>
          </cell>
        </row>
        <row r="82">
          <cell r="A82">
            <v>8903990034</v>
          </cell>
          <cell r="B82" t="str">
            <v>EMPRESAS MUNICIPALES DE CALI - EMCALI E.I.C.E.</v>
          </cell>
          <cell r="C82">
            <v>14701503</v>
          </cell>
          <cell r="D82">
            <v>15847134727</v>
          </cell>
          <cell r="E82">
            <v>0</v>
          </cell>
          <cell r="F82">
            <v>0</v>
          </cell>
          <cell r="G82">
            <v>15847134727</v>
          </cell>
          <cell r="H82">
            <v>0</v>
          </cell>
        </row>
        <row r="84">
          <cell r="D84">
            <v>103849204771.12999</v>
          </cell>
          <cell r="E84">
            <v>1083551221.55</v>
          </cell>
          <cell r="F84">
            <v>240404902.69999999</v>
          </cell>
          <cell r="G84">
            <v>134221716591.88</v>
          </cell>
          <cell r="H84">
            <v>-29529365501.900002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DATA1"/>
      <sheetName val="Hoja4"/>
      <sheetName val="DATA2"/>
    </sheetNames>
    <sheetDataSet>
      <sheetData sheetId="0"/>
      <sheetData sheetId="1" refreshError="1">
        <row r="1">
          <cell r="B1" t="str">
            <v>BIN</v>
          </cell>
        </row>
        <row r="11">
          <cell r="B11">
            <v>3614760312</v>
          </cell>
        </row>
        <row r="27">
          <cell r="B27">
            <v>3616800312</v>
          </cell>
        </row>
        <row r="43">
          <cell r="B43">
            <v>3648830312</v>
          </cell>
        </row>
        <row r="59">
          <cell r="B59">
            <v>3648840312</v>
          </cell>
        </row>
        <row r="75">
          <cell r="B75">
            <v>3652140305</v>
          </cell>
        </row>
        <row r="91">
          <cell r="B91">
            <v>3652150305</v>
          </cell>
        </row>
        <row r="107">
          <cell r="B107">
            <v>3654300305</v>
          </cell>
        </row>
        <row r="123">
          <cell r="B123">
            <v>3655250305</v>
          </cell>
        </row>
        <row r="139">
          <cell r="B139">
            <v>3655260305</v>
          </cell>
        </row>
        <row r="155">
          <cell r="B155">
            <v>3655270305</v>
          </cell>
        </row>
        <row r="171">
          <cell r="B171">
            <v>3777300335</v>
          </cell>
        </row>
        <row r="187">
          <cell r="B187">
            <v>3777306935</v>
          </cell>
        </row>
        <row r="203">
          <cell r="B203">
            <v>3777310332</v>
          </cell>
        </row>
        <row r="219">
          <cell r="B219">
            <v>3777310432</v>
          </cell>
        </row>
        <row r="235">
          <cell r="B235">
            <v>3777310532</v>
          </cell>
        </row>
        <row r="251">
          <cell r="B251">
            <v>3777310632</v>
          </cell>
        </row>
        <row r="267">
          <cell r="B267">
            <v>3777310732</v>
          </cell>
        </row>
        <row r="283">
          <cell r="B283">
            <v>3777310832</v>
          </cell>
        </row>
        <row r="299">
          <cell r="B299">
            <v>3777310932</v>
          </cell>
        </row>
        <row r="315">
          <cell r="B315">
            <v>3777316932</v>
          </cell>
        </row>
        <row r="331">
          <cell r="B331">
            <v>3777326935</v>
          </cell>
        </row>
        <row r="347">
          <cell r="B347">
            <v>3777330335</v>
          </cell>
        </row>
        <row r="363">
          <cell r="B363">
            <v>3777330535</v>
          </cell>
        </row>
        <row r="379">
          <cell r="B379">
            <v>3777330935</v>
          </cell>
        </row>
        <row r="395">
          <cell r="B395">
            <v>3777336935</v>
          </cell>
        </row>
        <row r="411">
          <cell r="B411">
            <v>3777340306</v>
          </cell>
        </row>
        <row r="423">
          <cell r="B423">
            <v>4033290322</v>
          </cell>
        </row>
        <row r="439">
          <cell r="B439">
            <v>4033290522</v>
          </cell>
        </row>
        <row r="455">
          <cell r="B455">
            <v>4210200325</v>
          </cell>
        </row>
        <row r="471">
          <cell r="B471">
            <v>4210200525</v>
          </cell>
        </row>
        <row r="487">
          <cell r="B487">
            <v>4210210322</v>
          </cell>
        </row>
        <row r="503">
          <cell r="B503">
            <v>4210210522</v>
          </cell>
        </row>
        <row r="515">
          <cell r="B515">
            <v>4563301305</v>
          </cell>
        </row>
        <row r="531">
          <cell r="B531">
            <v>4563302305</v>
          </cell>
        </row>
        <row r="547">
          <cell r="B547">
            <v>4568460325</v>
          </cell>
        </row>
        <row r="563">
          <cell r="B563">
            <v>4568460525</v>
          </cell>
        </row>
        <row r="579">
          <cell r="B579">
            <v>4794300305</v>
          </cell>
        </row>
        <row r="595">
          <cell r="B595">
            <v>4794300505</v>
          </cell>
        </row>
        <row r="611">
          <cell r="B611">
            <v>4919490322</v>
          </cell>
        </row>
        <row r="627">
          <cell r="B627">
            <v>4919490522</v>
          </cell>
        </row>
        <row r="643">
          <cell r="B643">
            <v>5200520312</v>
          </cell>
        </row>
        <row r="659">
          <cell r="B659">
            <v>5230450306</v>
          </cell>
        </row>
        <row r="671">
          <cell r="B671">
            <v>5303400305</v>
          </cell>
        </row>
        <row r="687">
          <cell r="B687">
            <v>5303400505</v>
          </cell>
        </row>
        <row r="703">
          <cell r="B703">
            <v>5303400605</v>
          </cell>
        </row>
        <row r="719">
          <cell r="B719">
            <v>5303402305</v>
          </cell>
        </row>
        <row r="735">
          <cell r="B735">
            <v>5303403705</v>
          </cell>
        </row>
        <row r="751">
          <cell r="B751">
            <v>5401200312</v>
          </cell>
        </row>
        <row r="767">
          <cell r="B767">
            <v>5401200512</v>
          </cell>
        </row>
        <row r="783">
          <cell r="B783">
            <v>5401202712</v>
          </cell>
        </row>
        <row r="799">
          <cell r="B799">
            <v>5434950306</v>
          </cell>
        </row>
        <row r="811">
          <cell r="B811">
            <v>5466850312</v>
          </cell>
        </row>
        <row r="827">
          <cell r="B827">
            <v>5466850512</v>
          </cell>
        </row>
        <row r="843">
          <cell r="B843">
            <v>5471670315</v>
          </cell>
        </row>
        <row r="859">
          <cell r="B859">
            <v>5471670615</v>
          </cell>
        </row>
        <row r="875">
          <cell r="B875">
            <v>5471670715</v>
          </cell>
        </row>
        <row r="891">
          <cell r="B891">
            <v>5471670815</v>
          </cell>
        </row>
        <row r="907">
          <cell r="B907">
            <v>5471670915</v>
          </cell>
        </row>
        <row r="923">
          <cell r="B923">
            <v>5471672715</v>
          </cell>
        </row>
        <row r="939">
          <cell r="B939">
            <v>5471673915</v>
          </cell>
        </row>
        <row r="955">
          <cell r="B955">
            <v>5471674915</v>
          </cell>
        </row>
        <row r="971">
          <cell r="B971">
            <v>5476150312</v>
          </cell>
        </row>
        <row r="987">
          <cell r="B987">
            <v>5476150512</v>
          </cell>
        </row>
        <row r="1003">
          <cell r="B1003">
            <v>5527960305</v>
          </cell>
        </row>
        <row r="1019">
          <cell r="B1019">
            <v>7303030305</v>
          </cell>
        </row>
        <row r="1035">
          <cell r="B1035">
            <v>7907800305</v>
          </cell>
        </row>
        <row r="1047">
          <cell r="B1047">
            <v>7907800606</v>
          </cell>
        </row>
        <row r="1067">
          <cell r="B1067">
            <v>5303403505</v>
          </cell>
        </row>
        <row r="1083">
          <cell r="B1083">
            <v>5303403805</v>
          </cell>
        </row>
        <row r="1099">
          <cell r="B1099">
            <v>5303404805</v>
          </cell>
        </row>
        <row r="1115">
          <cell r="B1115">
            <v>5471673515</v>
          </cell>
        </row>
        <row r="1135">
          <cell r="B1135">
            <v>5401203012</v>
          </cell>
        </row>
        <row r="1147">
          <cell r="B1147">
            <v>5471673015</v>
          </cell>
        </row>
        <row r="1159">
          <cell r="B1159">
            <v>5303403205</v>
          </cell>
        </row>
        <row r="1175">
          <cell r="B1175">
            <v>5303405205</v>
          </cell>
        </row>
        <row r="1191">
          <cell r="B1191">
            <v>5401203212</v>
          </cell>
        </row>
        <row r="1207">
          <cell r="B1207">
            <v>5471673215</v>
          </cell>
        </row>
        <row r="1227">
          <cell r="B1227">
            <v>5303402705</v>
          </cell>
        </row>
        <row r="1239">
          <cell r="B1239">
            <v>5414113412</v>
          </cell>
        </row>
        <row r="1255">
          <cell r="B1255">
            <v>5414116412</v>
          </cell>
        </row>
        <row r="1271">
          <cell r="B1271">
            <v>5442073405</v>
          </cell>
        </row>
        <row r="1287">
          <cell r="B1287">
            <v>5442075405</v>
          </cell>
        </row>
        <row r="1299">
          <cell r="B1299">
            <v>5442076405</v>
          </cell>
        </row>
        <row r="1315">
          <cell r="B1315">
            <v>5471673415</v>
          </cell>
        </row>
        <row r="1331">
          <cell r="B1331">
            <v>5471676415</v>
          </cell>
        </row>
        <row r="1351">
          <cell r="B1351">
            <v>5303403605</v>
          </cell>
        </row>
        <row r="1363">
          <cell r="B1363">
            <v>5401203612</v>
          </cell>
        </row>
        <row r="1375">
          <cell r="B1375">
            <v>5401204612</v>
          </cell>
        </row>
        <row r="1387">
          <cell r="B1387">
            <v>5466853612</v>
          </cell>
        </row>
        <row r="1399">
          <cell r="B1399">
            <v>5471673615</v>
          </cell>
        </row>
        <row r="1411">
          <cell r="B1411">
            <v>5471674615</v>
          </cell>
        </row>
        <row r="1423">
          <cell r="B1423">
            <v>5471675615</v>
          </cell>
        </row>
        <row r="1435">
          <cell r="B1435">
            <v>7476153605</v>
          </cell>
        </row>
        <row r="1447">
          <cell r="B1447">
            <v>4563303705</v>
          </cell>
        </row>
        <row r="1467">
          <cell r="B1467">
            <v>7907800605</v>
          </cell>
        </row>
        <row r="1479">
          <cell r="B1479">
            <v>7907803805</v>
          </cell>
        </row>
        <row r="1495">
          <cell r="B1495">
            <v>7907804805</v>
          </cell>
        </row>
        <row r="1523">
          <cell r="B1523">
            <v>5471670515</v>
          </cell>
        </row>
        <row r="1535">
          <cell r="B1535">
            <v>5471670515</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 val="valores"/>
      <sheetName val="oficialoct"/>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ow r="1">
          <cell r="A1">
            <v>8000967341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4481-C2ED-45BD-AF2A-A70A9C722183}">
  <dimension ref="B1:V38"/>
  <sheetViews>
    <sheetView tabSelected="1" zoomScale="60" zoomScaleNormal="80" workbookViewId="0">
      <selection activeCell="F21" sqref="F21:M21"/>
    </sheetView>
  </sheetViews>
  <sheetFormatPr baseColWidth="10" defaultColWidth="11.42578125" defaultRowHeight="12.75" x14ac:dyDescent="0.2"/>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3.5" thickBot="1" x14ac:dyDescent="0.25"/>
    <row r="2" spans="2:16" ht="18" customHeight="1" thickTop="1" x14ac:dyDescent="0.2">
      <c r="B2" s="2"/>
      <c r="C2" s="3"/>
      <c r="D2" s="3"/>
      <c r="E2" s="3"/>
      <c r="F2" s="3"/>
      <c r="G2" s="3"/>
      <c r="H2" s="3"/>
      <c r="I2" s="3"/>
      <c r="J2" s="3"/>
      <c r="K2" s="3"/>
      <c r="L2" s="3"/>
      <c r="M2" s="3"/>
      <c r="N2" s="3"/>
      <c r="O2" s="3"/>
      <c r="P2" s="4"/>
    </row>
    <row r="3" spans="2:16" ht="18" customHeight="1" x14ac:dyDescent="0.3">
      <c r="B3" s="5"/>
      <c r="C3" s="6"/>
      <c r="D3" s="6"/>
      <c r="E3" s="74" t="s">
        <v>0</v>
      </c>
      <c r="F3" s="76" t="s">
        <v>22</v>
      </c>
      <c r="G3" s="76"/>
      <c r="H3" s="76"/>
      <c r="I3" s="76"/>
      <c r="J3" s="76"/>
      <c r="K3" s="76"/>
      <c r="L3" s="76"/>
      <c r="M3" s="76"/>
      <c r="N3" s="7"/>
      <c r="O3" s="7"/>
      <c r="P3" s="8"/>
    </row>
    <row r="4" spans="2:16" ht="18" customHeight="1" x14ac:dyDescent="0.3">
      <c r="B4" s="5"/>
      <c r="C4" s="6"/>
      <c r="D4" s="6"/>
      <c r="E4" s="75"/>
      <c r="F4" s="76"/>
      <c r="G4" s="76"/>
      <c r="H4" s="76"/>
      <c r="I4" s="76"/>
      <c r="J4" s="76"/>
      <c r="K4" s="76"/>
      <c r="L4" s="76"/>
      <c r="M4" s="76"/>
      <c r="N4" s="7"/>
      <c r="O4" s="7"/>
      <c r="P4" s="8"/>
    </row>
    <row r="5" spans="2:16" ht="41.25" customHeight="1" x14ac:dyDescent="0.35">
      <c r="B5" s="5"/>
      <c r="C5" s="6"/>
      <c r="D5" s="6"/>
      <c r="E5" s="55" t="s">
        <v>1</v>
      </c>
      <c r="F5" s="77" t="s">
        <v>23</v>
      </c>
      <c r="G5" s="78"/>
      <c r="H5" s="78"/>
      <c r="I5" s="78"/>
      <c r="J5" s="78"/>
      <c r="K5" s="78"/>
      <c r="L5" s="78"/>
      <c r="M5" s="79"/>
      <c r="N5" s="9"/>
      <c r="O5" s="9"/>
      <c r="P5" s="8"/>
    </row>
    <row r="6" spans="2:16" ht="18" customHeight="1" thickBot="1" x14ac:dyDescent="0.35">
      <c r="B6" s="5"/>
      <c r="C6" s="6"/>
      <c r="D6" s="6"/>
      <c r="E6" s="10"/>
      <c r="F6" s="9"/>
      <c r="G6" s="9"/>
      <c r="H6" s="9"/>
      <c r="I6" s="9"/>
      <c r="J6" s="9"/>
      <c r="K6" s="9"/>
      <c r="L6" s="9"/>
      <c r="M6" s="6"/>
      <c r="N6" s="6"/>
      <c r="O6" s="6"/>
      <c r="P6" s="8"/>
    </row>
    <row r="7" spans="2:16" ht="93" customHeight="1" thickBot="1" x14ac:dyDescent="0.25">
      <c r="B7" s="5"/>
      <c r="C7" s="6"/>
      <c r="D7" s="6"/>
      <c r="E7" s="6"/>
      <c r="F7" s="6"/>
      <c r="G7" s="6"/>
      <c r="H7" s="6"/>
      <c r="I7" s="80" t="s">
        <v>2</v>
      </c>
      <c r="J7" s="81"/>
      <c r="K7" s="82"/>
      <c r="L7" s="6"/>
      <c r="M7" s="59">
        <f>+AVERAGE(G25,G27,G29,G31,G33)</f>
        <v>0.66554621848739492</v>
      </c>
      <c r="N7" s="11"/>
      <c r="O7" s="11"/>
      <c r="P7" s="8"/>
    </row>
    <row r="8" spans="2:16" ht="18" customHeight="1" x14ac:dyDescent="0.25">
      <c r="B8" s="5"/>
      <c r="C8" s="6"/>
      <c r="D8" s="6"/>
      <c r="E8" s="6"/>
      <c r="F8" s="6"/>
      <c r="G8" s="6"/>
      <c r="H8" s="6"/>
      <c r="I8" s="6"/>
      <c r="J8" s="6"/>
      <c r="K8" s="6"/>
      <c r="L8" s="6"/>
      <c r="M8" s="12"/>
      <c r="N8" s="12"/>
      <c r="O8" s="12"/>
      <c r="P8" s="8"/>
    </row>
    <row r="9" spans="2:16" ht="18" customHeight="1"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3.25" x14ac:dyDescent="0.2">
      <c r="B17" s="5"/>
      <c r="C17" s="83" t="s">
        <v>3</v>
      </c>
      <c r="D17" s="84"/>
      <c r="E17" s="84"/>
      <c r="F17" s="84"/>
      <c r="G17" s="84"/>
      <c r="H17" s="84"/>
      <c r="I17" s="84"/>
      <c r="J17" s="84"/>
      <c r="K17" s="84"/>
      <c r="L17" s="84"/>
      <c r="M17" s="85"/>
      <c r="N17" s="13"/>
      <c r="O17" s="13"/>
      <c r="P17" s="8"/>
    </row>
    <row r="18" spans="2:22" ht="15.75" customHeight="1" x14ac:dyDescent="0.2">
      <c r="B18" s="5"/>
      <c r="C18" s="14"/>
      <c r="D18" s="14"/>
      <c r="E18" s="14"/>
      <c r="F18" s="14"/>
      <c r="G18" s="14"/>
      <c r="H18" s="14"/>
      <c r="I18" s="14"/>
      <c r="J18" s="14"/>
      <c r="K18" s="14"/>
      <c r="L18" s="14"/>
      <c r="M18" s="14"/>
      <c r="N18" s="15"/>
      <c r="O18" s="15"/>
      <c r="P18" s="8"/>
    </row>
    <row r="19" spans="2:22" ht="109.5" customHeight="1" x14ac:dyDescent="0.2">
      <c r="B19" s="5"/>
      <c r="C19" s="67" t="s">
        <v>4</v>
      </c>
      <c r="D19" s="68"/>
      <c r="E19" s="16" t="s">
        <v>24</v>
      </c>
      <c r="F19" s="69" t="s">
        <v>25</v>
      </c>
      <c r="G19" s="70"/>
      <c r="H19" s="70"/>
      <c r="I19" s="70"/>
      <c r="J19" s="70"/>
      <c r="K19" s="70"/>
      <c r="L19" s="70"/>
      <c r="M19" s="71"/>
      <c r="N19" s="17"/>
      <c r="O19" s="17"/>
      <c r="P19" s="8"/>
    </row>
    <row r="20" spans="2:22" ht="105.75" customHeight="1" x14ac:dyDescent="0.2">
      <c r="B20" s="5"/>
      <c r="C20" s="67" t="s">
        <v>6</v>
      </c>
      <c r="D20" s="68"/>
      <c r="E20" s="16" t="s">
        <v>5</v>
      </c>
      <c r="F20" s="69" t="s">
        <v>26</v>
      </c>
      <c r="G20" s="70"/>
      <c r="H20" s="70"/>
      <c r="I20" s="70"/>
      <c r="J20" s="70"/>
      <c r="K20" s="70"/>
      <c r="L20" s="70"/>
      <c r="M20" s="71"/>
      <c r="N20" s="17"/>
      <c r="O20" s="17"/>
      <c r="P20" s="8"/>
    </row>
    <row r="21" spans="2:22" ht="143.25" customHeight="1" x14ac:dyDescent="0.2">
      <c r="B21" s="5"/>
      <c r="C21" s="72" t="s">
        <v>7</v>
      </c>
      <c r="D21" s="73"/>
      <c r="E21" s="16" t="s">
        <v>5</v>
      </c>
      <c r="F21" s="69" t="s">
        <v>27</v>
      </c>
      <c r="G21" s="70"/>
      <c r="H21" s="70"/>
      <c r="I21" s="70"/>
      <c r="J21" s="70"/>
      <c r="K21" s="70"/>
      <c r="L21" s="70"/>
      <c r="M21" s="71"/>
      <c r="N21" s="17"/>
      <c r="O21" s="17"/>
      <c r="P21" s="8"/>
    </row>
    <row r="22" spans="2:22" ht="66" customHeight="1" thickBot="1" x14ac:dyDescent="0.25">
      <c r="B22" s="5"/>
      <c r="C22" s="6"/>
      <c r="D22" s="6"/>
      <c r="E22" s="6"/>
      <c r="F22" s="6"/>
      <c r="G22" s="18"/>
      <c r="H22" s="6"/>
      <c r="I22" s="6"/>
      <c r="J22" s="6"/>
      <c r="K22" s="6"/>
      <c r="L22" s="6"/>
      <c r="M22" s="6"/>
      <c r="N22" s="6"/>
      <c r="O22" s="6"/>
      <c r="P22" s="8"/>
    </row>
    <row r="23" spans="2:22" ht="102.75" customHeight="1" thickBot="1" x14ac:dyDescent="0.25">
      <c r="B23" s="5"/>
      <c r="C23" s="19" t="s">
        <v>8</v>
      </c>
      <c r="D23" s="20"/>
      <c r="E23" s="21" t="s">
        <v>9</v>
      </c>
      <c r="F23" s="20"/>
      <c r="G23" s="21" t="s">
        <v>10</v>
      </c>
      <c r="H23" s="20"/>
      <c r="I23" s="22" t="s">
        <v>11</v>
      </c>
      <c r="J23" s="23"/>
      <c r="K23" s="57" t="s">
        <v>12</v>
      </c>
      <c r="L23" s="23"/>
      <c r="M23" s="58" t="s">
        <v>13</v>
      </c>
      <c r="N23" s="23"/>
      <c r="O23" s="86" t="s">
        <v>14</v>
      </c>
      <c r="P23" s="8"/>
      <c r="Q23" s="24"/>
    </row>
    <row r="24" spans="2:22" ht="6.75" customHeight="1" x14ac:dyDescent="0.35">
      <c r="B24" s="5"/>
      <c r="C24" s="25"/>
      <c r="D24" s="26"/>
      <c r="E24" s="26"/>
      <c r="F24" s="26"/>
      <c r="G24" s="26"/>
      <c r="H24" s="26"/>
      <c r="I24" s="27"/>
      <c r="J24" s="26"/>
      <c r="K24" s="27"/>
      <c r="L24" s="26"/>
      <c r="M24" s="26"/>
      <c r="N24" s="26"/>
      <c r="O24" s="26"/>
      <c r="P24" s="8"/>
    </row>
    <row r="25" spans="2:22" ht="308.25" customHeight="1" x14ac:dyDescent="0.2">
      <c r="B25" s="5"/>
      <c r="C25" s="28" t="s">
        <v>15</v>
      </c>
      <c r="D25" s="29"/>
      <c r="E25" s="30" t="str">
        <f>+IF([22]Hoja1!$N$2&gt;=0.5,"Si","No")</f>
        <v>Si</v>
      </c>
      <c r="F25" s="31"/>
      <c r="G25" s="32">
        <f>+[22]Hoja1!N2</f>
        <v>0.625</v>
      </c>
      <c r="H25" s="31"/>
      <c r="I25" s="60" t="s">
        <v>28</v>
      </c>
      <c r="J25" s="33"/>
      <c r="K25" s="34">
        <v>0.71</v>
      </c>
      <c r="L25" s="35"/>
      <c r="M25" s="61" t="s">
        <v>29</v>
      </c>
      <c r="N25" s="36"/>
      <c r="O25" s="37">
        <f>G25-K25</f>
        <v>-8.4999999999999964E-2</v>
      </c>
      <c r="P25" s="38"/>
      <c r="Q25" s="39"/>
      <c r="R25" s="39"/>
      <c r="S25" s="39"/>
      <c r="T25" s="39"/>
      <c r="U25" s="39"/>
      <c r="V25" s="39"/>
    </row>
    <row r="26" spans="2:22" ht="6.75" customHeight="1" x14ac:dyDescent="0.35">
      <c r="B26" s="5"/>
      <c r="C26" s="25"/>
      <c r="D26" s="40"/>
      <c r="E26" s="41"/>
      <c r="F26" s="26"/>
      <c r="G26" s="42"/>
      <c r="H26" s="26"/>
      <c r="I26" s="43"/>
      <c r="J26" s="26"/>
      <c r="K26" s="27"/>
      <c r="L26" s="26"/>
      <c r="M26" s="44"/>
      <c r="N26" s="44"/>
      <c r="O26" s="45"/>
      <c r="P26" s="8"/>
    </row>
    <row r="27" spans="2:22" ht="231" customHeight="1" x14ac:dyDescent="0.2">
      <c r="B27" s="5"/>
      <c r="C27" s="46" t="s">
        <v>16</v>
      </c>
      <c r="D27" s="29"/>
      <c r="E27" s="30" t="str">
        <f>+IF([22]Hoja1!$N$26&gt;=0.5,"Si","No")</f>
        <v>Si</v>
      </c>
      <c r="F27" s="26"/>
      <c r="G27" s="32">
        <f>+[22]Hoja1!N26</f>
        <v>0.72058823529411764</v>
      </c>
      <c r="H27" s="26"/>
      <c r="I27" s="62" t="s">
        <v>30</v>
      </c>
      <c r="J27" s="26"/>
      <c r="K27" s="34">
        <v>0.71</v>
      </c>
      <c r="L27" s="47"/>
      <c r="M27" s="61" t="s">
        <v>17</v>
      </c>
      <c r="N27" s="36"/>
      <c r="O27" s="37">
        <f>G27-K27</f>
        <v>1.0588235294117676E-2</v>
      </c>
      <c r="P27" s="8"/>
    </row>
    <row r="28" spans="2:22" ht="6.75" customHeight="1" x14ac:dyDescent="0.35">
      <c r="B28" s="5"/>
      <c r="C28" s="25"/>
      <c r="D28" s="40"/>
      <c r="E28" s="41"/>
      <c r="F28" s="26"/>
      <c r="G28" s="42"/>
      <c r="H28" s="26"/>
      <c r="I28" s="43"/>
      <c r="J28" s="26"/>
      <c r="K28" s="27"/>
      <c r="L28" s="26"/>
      <c r="M28" s="44"/>
      <c r="N28" s="44"/>
      <c r="O28" s="45"/>
      <c r="P28" s="8"/>
    </row>
    <row r="29" spans="2:22" ht="306.75" customHeight="1" x14ac:dyDescent="0.2">
      <c r="B29" s="5"/>
      <c r="C29" s="56" t="s">
        <v>18</v>
      </c>
      <c r="D29" s="29"/>
      <c r="E29" s="30" t="str">
        <f>+IF([22]Hoja1!$N$43&gt;=0.5,"Si","No")</f>
        <v>Si</v>
      </c>
      <c r="F29" s="26"/>
      <c r="G29" s="32">
        <f>+[22]Hoja1!N43</f>
        <v>0.625</v>
      </c>
      <c r="H29" s="26"/>
      <c r="I29" s="62" t="s">
        <v>31</v>
      </c>
      <c r="J29" s="26"/>
      <c r="K29" s="34">
        <v>0.71</v>
      </c>
      <c r="L29" s="47"/>
      <c r="M29" s="61" t="s">
        <v>19</v>
      </c>
      <c r="N29" s="36"/>
      <c r="O29" s="37">
        <f>G29-K29</f>
        <v>-8.4999999999999964E-2</v>
      </c>
      <c r="P29" s="8"/>
    </row>
    <row r="30" spans="2:22" ht="6.75" customHeight="1" x14ac:dyDescent="0.35">
      <c r="B30" s="5"/>
      <c r="C30" s="25"/>
      <c r="D30" s="40"/>
      <c r="E30" s="41"/>
      <c r="F30" s="26"/>
      <c r="G30" s="42"/>
      <c r="H30" s="26"/>
      <c r="I30" s="43"/>
      <c r="J30" s="26"/>
      <c r="K30" s="27"/>
      <c r="L30" s="26"/>
      <c r="M30" s="44"/>
      <c r="N30" s="44"/>
      <c r="O30" s="45"/>
      <c r="P30" s="8"/>
    </row>
    <row r="31" spans="2:22" ht="204.75" customHeight="1" x14ac:dyDescent="0.2">
      <c r="B31" s="5"/>
      <c r="C31" s="64" t="s">
        <v>20</v>
      </c>
      <c r="D31" s="29"/>
      <c r="E31" s="30" t="str">
        <f>+IF([22]Hoja1!$N$55&gt;=0.5,"Si","No")</f>
        <v>Si</v>
      </c>
      <c r="F31" s="26"/>
      <c r="G31" s="65">
        <f>+[22]Hoja1!N55</f>
        <v>0.7857142857142857</v>
      </c>
      <c r="H31" s="26"/>
      <c r="I31" s="62" t="s">
        <v>32</v>
      </c>
      <c r="J31" s="26"/>
      <c r="K31" s="34">
        <v>0.89</v>
      </c>
      <c r="L31" s="47"/>
      <c r="M31" s="61" t="s">
        <v>33</v>
      </c>
      <c r="N31" s="36"/>
      <c r="O31" s="37">
        <f>G31-K31</f>
        <v>-0.10428571428571431</v>
      </c>
      <c r="P31" s="8"/>
    </row>
    <row r="32" spans="2:22" ht="6.75" customHeight="1" x14ac:dyDescent="0.35">
      <c r="B32" s="5"/>
      <c r="C32" s="25"/>
      <c r="D32" s="40"/>
      <c r="E32" s="41"/>
      <c r="F32" s="26"/>
      <c r="G32" s="42"/>
      <c r="H32" s="26"/>
      <c r="I32" s="43"/>
      <c r="J32" s="26"/>
      <c r="K32" s="27"/>
      <c r="L32" s="26"/>
      <c r="M32" s="44"/>
      <c r="N32" s="44"/>
      <c r="O32" s="45"/>
      <c r="P32" s="8"/>
    </row>
    <row r="33" spans="2:16" ht="207.75" customHeight="1" thickBot="1" x14ac:dyDescent="0.25">
      <c r="B33" s="5"/>
      <c r="C33" s="66" t="s">
        <v>34</v>
      </c>
      <c r="D33" s="29"/>
      <c r="E33" s="30" t="str">
        <f>+IF([22]Hoja1!$N$69&gt;=0.5,"Si","No")</f>
        <v>Si</v>
      </c>
      <c r="F33" s="26"/>
      <c r="G33" s="32">
        <f>+[22]Hoja1!N69</f>
        <v>0.5714285714285714</v>
      </c>
      <c r="H33" s="26"/>
      <c r="I33" s="63" t="s">
        <v>35</v>
      </c>
      <c r="J33" s="26"/>
      <c r="K33" s="34">
        <v>0.89</v>
      </c>
      <c r="L33" s="47"/>
      <c r="M33" s="61" t="s">
        <v>21</v>
      </c>
      <c r="N33" s="36"/>
      <c r="O33" s="37">
        <f>G33-K33</f>
        <v>-0.31857142857142862</v>
      </c>
      <c r="P33" s="8"/>
    </row>
    <row r="34" spans="2:16" ht="15.75" x14ac:dyDescent="0.2">
      <c r="B34" s="5"/>
      <c r="C34" s="48"/>
      <c r="D34" s="48"/>
      <c r="E34" s="15"/>
      <c r="F34" s="6"/>
      <c r="G34" s="6"/>
      <c r="H34" s="6"/>
      <c r="I34" s="6"/>
      <c r="J34" s="6"/>
      <c r="K34" s="6"/>
      <c r="L34" s="6"/>
      <c r="M34" s="49"/>
      <c r="N34" s="49"/>
      <c r="O34" s="49"/>
      <c r="P34" s="8"/>
    </row>
    <row r="35" spans="2:16" ht="15.75" x14ac:dyDescent="0.2">
      <c r="B35" s="5"/>
      <c r="C35" s="50"/>
      <c r="D35" s="48"/>
      <c r="E35" s="15"/>
      <c r="F35" s="6"/>
      <c r="G35" s="6"/>
      <c r="H35" s="6"/>
      <c r="I35" s="6"/>
      <c r="J35" s="6"/>
      <c r="K35" s="6"/>
      <c r="L35" s="6"/>
      <c r="M35" s="49"/>
      <c r="N35" s="49"/>
      <c r="O35" s="49"/>
      <c r="P35" s="8"/>
    </row>
    <row r="36" spans="2:16" x14ac:dyDescent="0.2">
      <c r="B36" s="5"/>
      <c r="C36" s="51"/>
      <c r="D36" s="6"/>
      <c r="E36" s="6"/>
      <c r="F36" s="6"/>
      <c r="G36" s="6"/>
      <c r="H36" s="6"/>
      <c r="I36" s="6"/>
      <c r="J36" s="6"/>
      <c r="K36" s="6"/>
      <c r="L36" s="6"/>
      <c r="M36" s="6"/>
      <c r="N36" s="6"/>
      <c r="O36" s="6"/>
      <c r="P36" s="8"/>
    </row>
    <row r="37" spans="2:16" ht="13.5" thickBot="1" x14ac:dyDescent="0.25">
      <c r="B37" s="52"/>
      <c r="C37" s="53"/>
      <c r="D37" s="53"/>
      <c r="E37" s="53"/>
      <c r="F37" s="53"/>
      <c r="G37" s="53"/>
      <c r="H37" s="53"/>
      <c r="I37" s="53"/>
      <c r="J37" s="53"/>
      <c r="K37" s="53"/>
      <c r="L37" s="53"/>
      <c r="M37" s="53"/>
      <c r="N37" s="53"/>
      <c r="O37" s="53"/>
      <c r="P37" s="54"/>
    </row>
    <row r="38" spans="2:16" ht="13.5" thickTop="1" x14ac:dyDescent="0.2"/>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F9DFF4C0-F4FD-49FB-9DB7-01C35C08730B}">
      <formula1>"Si,No,En proceso"</formula1>
    </dataValidation>
    <dataValidation type="list" allowBlank="1" showInputMessage="1" showErrorMessage="1" sqref="N20:O20 E20:E21" xr:uid="{A8F3C639-41D9-4F9D-8C6F-FBC3DC6A85CD}">
      <formula1>"Si, No"</formula1>
    </dataValidation>
    <dataValidation type="list" allowBlank="1" showInputMessage="1" showErrorMessage="1" sqref="N19:O19" xr:uid="{9F854D58-0B16-40F2-BCA3-C5FF96116491}">
      <formula1>"Si,No"</formula1>
    </dataValidation>
    <dataValidation allowBlank="1" showInputMessage="1" showErrorMessage="1" prompt="Celda formulada, información proveniente de la pestaña de deficiencias." sqref="E23" xr:uid="{A69DA9B8-2CB0-42A6-BD95-83923EC424BF}"/>
  </dataValidations>
  <pageMargins left="0.7" right="0.7" top="0.75" bottom="0.75" header="0.3" footer="0.3"/>
  <pageSetup orientation="portrait" verticalDpi="300"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50C4112D-3765-4E93-B4E2-206865BF3E37}">
            <xm:f>0</xm:f>
            <xm:f>'[Autodiagnóstico Control Interno.xlsx]Analisis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3419166C-A400-4FCA-8B7A-62F495CD679D}">
            <xm:f>0</xm:f>
            <xm:f>'[Autodiagnóstico Control Interno.xlsx]Analisis de Resultados'!#REF!</xm:f>
            <x14:dxf>
              <fill>
                <patternFill>
                  <bgColor rgb="FFFF0000"/>
                </patternFill>
              </fill>
            </x14:dxf>
          </x14:cfRule>
          <xm:sqref>K25</xm:sqref>
        </x14:conditionalFormatting>
        <x14:conditionalFormatting xmlns:xm="http://schemas.microsoft.com/office/excel/2006/main">
          <x14:cfRule type="cellIs" priority="16" operator="between" id="{E68784FE-9A9C-4A13-84BB-0AAAA82B5318}">
            <xm:f>0</xm:f>
            <xm:f>'[Autodiagnóstico Control Interno.xlsx]Analisis de Resultados'!#REF!</xm:f>
            <x14:dxf>
              <fill>
                <patternFill>
                  <bgColor rgb="FFFF0000"/>
                </patternFill>
              </fill>
            </x14:dxf>
          </x14:cfRule>
          <xm:sqref>K27</xm:sqref>
        </x14:conditionalFormatting>
        <x14:conditionalFormatting xmlns:xm="http://schemas.microsoft.com/office/excel/2006/main">
          <x14:cfRule type="cellIs" priority="12" operator="between" id="{30DD0483-76D9-4B7F-84DF-99625C03ED2B}">
            <xm:f>0</xm:f>
            <xm:f>'[Autodiagnóstico Control Interno.xlsx]Analisis de Resultados'!#REF!</xm:f>
            <x14:dxf>
              <fill>
                <patternFill>
                  <bgColor rgb="FFFF0000"/>
                </patternFill>
              </fill>
            </x14:dxf>
          </x14:cfRule>
          <xm:sqref>K29</xm:sqref>
        </x14:conditionalFormatting>
        <x14:conditionalFormatting xmlns:xm="http://schemas.microsoft.com/office/excel/2006/main">
          <x14:cfRule type="cellIs" priority="8" operator="between" id="{25B6EC9D-F2EC-4169-8F59-E44D9D309D49}">
            <xm:f>0</xm:f>
            <xm:f>'[Autodiagnóstico Control Interno.xlsx]Analisis de Resultados'!#REF!</xm:f>
            <x14:dxf>
              <fill>
                <patternFill>
                  <bgColor rgb="FFFF0000"/>
                </patternFill>
              </fill>
            </x14:dxf>
          </x14:cfRule>
          <xm:sqref>K31</xm:sqref>
        </x14:conditionalFormatting>
        <x14:conditionalFormatting xmlns:xm="http://schemas.microsoft.com/office/excel/2006/main">
          <x14:cfRule type="cellIs" priority="4" operator="between" id="{DAA7D875-4AED-49A9-917D-0E269C581104}">
            <xm:f>0</xm:f>
            <xm:f>'[Autodiagnóstico Control Interno.xlsx]Analisis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 2022-1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Ramírez Analista Financiero &amp; Auditor Interno</dc:creator>
  <cp:lastModifiedBy>Natalia Arenas Gomez</cp:lastModifiedBy>
  <dcterms:created xsi:type="dcterms:W3CDTF">2022-01-21T19:21:05Z</dcterms:created>
  <dcterms:modified xsi:type="dcterms:W3CDTF">2022-07-27T18:37:43Z</dcterms:modified>
</cp:coreProperties>
</file>