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C:\Users\jfrb3\Documents\Oficina\informes 2022\INFORMES PARA PUBLICAR A LA WEB FIRMADOS\informes firmados  (1)\Evaluacion SCI 2022-2\"/>
    </mc:Choice>
  </mc:AlternateContent>
  <xr:revisionPtr revIDLastSave="0" documentId="8_{DF07A3CF-2B70-45A0-9364-A851266C9719}" xr6:coauthVersionLast="47" xr6:coauthVersionMax="47" xr10:uidLastSave="{00000000-0000-0000-0000-000000000000}"/>
  <bookViews>
    <workbookView xWindow="-120" yWindow="-120" windowWidth="20730" windowHeight="11040" xr2:uid="{93863E19-47CE-4885-8219-E4BD132BB491}"/>
  </bookViews>
  <sheets>
    <sheet name="Conclusiones JULIO -DIC 2022"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 localSheetId="0">[10]!ContAverage</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 localSheetId="0">[10]!FailureActual</definedName>
    <definedName name="FailureActual">[10]!FailureActual</definedName>
    <definedName name="FailurePlan" localSheetId="0">[10]!FailurePlan</definedName>
    <definedName name="FailurePlan">[10]!FailurePlan</definedName>
    <definedName name="FILEXT">[15]FILIALEXT!$A$1:$L$4091</definedName>
    <definedName name="FILIAL">[15]FILIAL!$A$3:$AE$5414</definedName>
    <definedName name="FleetAdj" localSheetId="0">[10]!FleetAdj</definedName>
    <definedName name="FleetAdj">[10]!FleetAdj</definedName>
    <definedName name="FleetNoAdj" localSheetId="0">[10]!FleetNoAdj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 localSheetId="0">[17]!LLPModel</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 localSheetId="0">[10]!ProductivityWith</definedName>
    <definedName name="ProductivityWith">[10]!ProductivityWith</definedName>
    <definedName name="ProductivityWithout" localSheetId="0">[10]!ProductivityWithout</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5" i="2" l="1"/>
  <c r="G25" i="2"/>
  <c r="O25" i="2"/>
  <c r="E27" i="2"/>
  <c r="G27" i="2"/>
  <c r="M7" i="2" s="1"/>
  <c r="E29" i="2"/>
  <c r="G29" i="2"/>
  <c r="O29" i="2" s="1"/>
  <c r="E31" i="2"/>
  <c r="G31" i="2"/>
  <c r="O31" i="2"/>
  <c r="E33" i="2"/>
  <c r="G33" i="2"/>
  <c r="O33" i="2"/>
  <c r="O27" i="2" l="1"/>
</calcChain>
</file>

<file path=xl/sharedStrings.xml><?xml version="1.0" encoding="utf-8"?>
<sst xmlns="http://schemas.openxmlformats.org/spreadsheetml/2006/main" count="34" uniqueCount="34">
  <si>
    <t>A Junio de 2022, la Corporación tiene programado su ciclo de auditorías internas, cuyos resultados son reportados a los líderes de procesos y a la Alta Dirección; de todas las auditorias se tienen planes de mejoramiento. El monitoreo y seguimiento lo complementan los indicadores, seguimientos trimestrales y rendiciones de cuenta a los órganos de control. Se sugiere realizar espacios de seguimiento y evaluación más seguidos desde el Comité Institucional de Control Interno, instancia vital para el manejo del sistema de control interno, y poder identificar las debilidades en este componente.</t>
  </si>
  <si>
    <t>Para el avance del segundo semestre en la evaluación de las actividades de monitoreo, la Corporación tiene aprobó a través del CIG&amp;D, un ciclo de auditorías internas, cuyos resultados son reportados a los líderes de procesos y a la Alta Dirección; de todas las auditorias se tienen planes de mejoramiento. El monitoreo y seguimiento lo complementan los indicadores, seguimientos trimestrales y rendiciones de cuenta a los órganos de control. Se sugiere realizar espacios de seguimiento y evaluación más seguidos desde el Comité Institucional de Control Interno, instancia vital para el manejo del sistema de control interno, y poder identificar las debilidades en este componente.
 </t>
  </si>
  <si>
    <t xml:space="preserve">Monitoreo </t>
  </si>
  <si>
    <t>A Junio de 2022,  se puede decir,que los inventario de información interna esta en constante actualización, pero falta definir el inventario de información externa.  Es importante definir estrategias que permitan el fortalecimiento de los sistemas de información  como herramientas de control, y de los canales de comunicación internos y externos, como medios para la divulgación y sensibilización frente al sistema de Control Interno.
Es importante resaltar que se cuenta con los planes, politicas, protocolos y mecanismos de evaluación para llevar a acabo las actividades de comunicación internas y externas.</t>
  </si>
  <si>
    <t>Se evidencia que se cuenta con los diferentes planes y políticas, de comunicaciones y avanza en los mecanismos de percepción de satisfacciones ante el cliente externo como interno y logra fortalecer el nivel de evaluación para llevar a cabo en tales actividades. Se desarrollan algunas acciones en el manejo de la información, desde su identificación, clasificación y confidencialidad.</t>
  </si>
  <si>
    <t>Información y comunicación</t>
  </si>
  <si>
    <t>A Junio de 2022, este componente sigue adelantando acciones de seguimiento a los procesos en términos de evaluación al sistema y la actualización de procesos, procedimientos, riesgos, indicadores  que se orienta desde CIG&amp;D, sin embargo se puede observar que estas actividades, en algunos casos, no se realiza por iniciativa propia de los responsables del proceso, sino por el cumplimiento a una directriz de la Alta Dirección, lo que lleva a insistir en la necesidad de realizar una campaña institucional que impacte la cultura interna para que el autocontrol, la autoregulación y la autogestión, se vean reflejadas en el día a día de cada uno de los procesos.
Queda claro en este componente, que se requiere tener personal capacitado para atender las auditorías y seguimientos al Unidad de Informatica, dado que se carece de especialistas en el tema. A lo anterior, se añade la necesidad de fortalecer la socialización de lo que significan las tres líneas de defensa, cómo operan y cuáles son las responsabilidades al respecto.</t>
  </si>
  <si>
    <t>Durante el segundo semestre de 2022, se identificó un papel más activo en el proceso de evaluación del sistema. Se insiste en las actividades de autocontrol, y cultura en el manejo de los procesos de la Corporación a través de actividades de sensibilización. Los procesos de gestión con relación a los procesos de de carácter tecnológico se sugiere un seguimiento muy específico a los riesgos y verificar que el personal directamente responsable avance en las acciones a las que haya lugar.</t>
  </si>
  <si>
    <t>Actividades de control</t>
  </si>
  <si>
    <t>A Junio de 2022, pudo verificarse que desde el sistema gestión corporativo, se estan realizando las actualizaciones respectivas a la matriz de riesgos de la Corporación,  que permite la identificación de los Controles a mejorar y de los riesgos más criticos a monitorear. A lo que se suma, que cada vez que se materialice algun riesgo se debe reportar en ISOLUCION, siendo necesario sensibilizar a los respectivos responsables sobre esta práctica. 
Puede concluirse también, que se requiere una campaña de sensibilización que impacte la cultura organizacional, frente a la responsabilidad que cada empleado tiene dentro de la gestión del riesgo.</t>
  </si>
  <si>
    <t>Desde la oficina de control interno, se identifica que el sistema gestión corporativo, se ejecuta en diferentes acciones y actualizaciones con relación a la matriz de riesgos de la Corporación, las cuales permiten que se ejecuten los controles, con el fin de que se conlleve a mejorar  los riesgos más críticos en donde cada riesgo identificado deba ser reportado en la herramienta ISOLUCION para los respectivos controles y seguimientos.</t>
  </si>
  <si>
    <t>Evaluación de riesgos</t>
  </si>
  <si>
    <t>A Junio de 2022, este componente presenta avances relacionados con la sensibilización frente al código de integridad del 25%, materializado en las actividades ejecutadas desde la Subsecretaria de Despacho. De igual forma, con los espacios de integración administrativa, y de difusión a través de Don Cabildo, se va fortaleciendo la práctica de los valores; cabe aclarar que este aspecto requiere fortalecimiento de manera permanente, en tanto hay ingreso y salida de personal con frecuencia. Asi mismo, se cuenta con una planeaicón estratégica debidamente definida y que orienta la consecución de metas de cada uno de los procesos; además se tienen documentadas la lineas de defensa, con sus respectivos responsables y periodiidad de reportes.
Se debe fortalecer la sensibilización frente a los compromisos de servidores públicos con el sistema de Control Interno; adicionalmente es importante definir estrategias que permitan mejorar la implementación y evaluación de los planes y procedimientos relacionados con el ingreso, gestión y retiro del talento humano.</t>
  </si>
  <si>
    <t>Se logra identificar avances importantes con relación a los diferentes procesos y procedimientos de la Corporación, con aumento de porcentajes como se logra evidenciar en la sensibilización del código de integridad, todo esto, de acuerdo a las dimensiones y / o políticas asociadas o requeridas.
Sin embargo, se debe dar un cumplimiento oportuno al cumplimiento de las acciones de mejora propuesta, la implementación del autocontrol, los diferentes compromisos de los servidores públicos, con relación a la importacia del sistema de Control Interno; en el entendido que, con cada una de las estrategias definidas, buscan fortalecer en el Concejo de Medellín, cada uno de sus procesos.
Finalmente, lograr la implementación de las estrategias que permitan acciones para mejorar en la implementación y evaluación de los planes y procedimientos relacionados con el ingreso, gestión y retiro del talento humano, y demás acciones en cabeza de los servidores públicos con un cumplimiento importante que logre fortalecer el talento humano de la entidad.</t>
  </si>
  <si>
    <t>Ambiente de control</t>
  </si>
  <si>
    <t xml:space="preserve"> Avance final del componente </t>
  </si>
  <si>
    <t xml:space="preserve">
Estado  del componente presentado en el informe anterior</t>
  </si>
  <si>
    <t>Nivel de Cumplimiento componente presentado en el informe anterior</t>
  </si>
  <si>
    <r>
      <rPr>
        <b/>
        <u/>
        <sz val="12"/>
        <color theme="0"/>
        <rFont val="Arial"/>
        <family val="2"/>
      </rPr>
      <t xml:space="preserve"> Estado actual:</t>
    </r>
    <r>
      <rPr>
        <b/>
        <sz val="12"/>
        <color theme="0"/>
        <rFont val="Arial"/>
        <family val="2"/>
      </rPr>
      <t xml:space="preserve"> Explicacion de las Debilidades y/o Fortalezas</t>
    </r>
  </si>
  <si>
    <t>Nivel de Cumplimiento componente</t>
  </si>
  <si>
    <t>¿El componente está presente y funcionando?</t>
  </si>
  <si>
    <t>Componente</t>
  </si>
  <si>
    <t>Si</t>
  </si>
  <si>
    <t>La entidad cuenta dentro de su Sistema de Control Interno, con una institucionalidad (Líneas de defensa)  que le permita la toma de decisiones frente al control (Si/No) (Justifique su respuesta):</t>
  </si>
  <si>
    <t>No</t>
  </si>
  <si>
    <t>¿Es efectivo el sistema de control interno para los objetivos evaluados? (Si/No) (Justifique su respuesta):</t>
  </si>
  <si>
    <t>En proceso</t>
  </si>
  <si>
    <t>¿Están todos los componentes operando juntos y de manera integrada? (Si / en proceso / No) (Justifique su respuesta):</t>
  </si>
  <si>
    <t>Conclusión general sobre la evaluación del Sistema de Control Interno</t>
  </si>
  <si>
    <t>Estado del sistema de Control Interno de la entidad</t>
  </si>
  <si>
    <t>01 de Julio al 31 de Diciembre de 2022</t>
  </si>
  <si>
    <t>Periodo Evaluado:</t>
  </si>
  <si>
    <t>CONCEJO DE MEDELLÍN</t>
  </si>
  <si>
    <t>Nombre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</si>
</sst>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3" x14ac:knownFonts="1">
    <font>
      <sz val="11"/>
      <color theme="1"/>
      <name val="Calibri"/>
      <family val="2"/>
      <scheme val="minor"/>
    </font>
    <font>
      <sz val="10"/>
      <color theme="1"/>
      <name val="Arial"/>
      <family val="2"/>
    </font>
    <font>
      <b/>
      <i/>
      <sz val="10"/>
      <color theme="1"/>
      <name val="Arial"/>
      <family val="2"/>
    </font>
    <font>
      <b/>
      <sz val="12"/>
      <name val="Arial"/>
      <family val="2"/>
    </font>
    <font>
      <b/>
      <sz val="12"/>
      <color theme="0"/>
      <name val="Arial"/>
      <family val="2"/>
    </font>
    <font>
      <b/>
      <i/>
      <sz val="10"/>
      <name val="Arial"/>
      <family val="2"/>
    </font>
    <font>
      <sz val="12"/>
      <name val="Arial"/>
      <family val="2"/>
    </font>
    <font>
      <b/>
      <sz val="16"/>
      <color theme="1"/>
      <name val="Arial"/>
      <family val="2"/>
    </font>
    <font>
      <sz val="12"/>
      <color theme="1"/>
      <name val="Arial"/>
      <family val="2"/>
    </font>
    <font>
      <b/>
      <sz val="18"/>
      <color theme="0"/>
      <name val="Arial"/>
      <family val="2"/>
    </font>
    <font>
      <sz val="18"/>
      <color theme="1"/>
      <name val="Arial"/>
      <family val="2"/>
    </font>
    <font>
      <b/>
      <sz val="10"/>
      <color theme="1"/>
      <name val="Arial"/>
      <family val="2"/>
    </font>
    <font>
      <b/>
      <sz val="12"/>
      <color rgb="FFFF0000"/>
      <name val="Arial"/>
      <family val="2"/>
    </font>
    <font>
      <b/>
      <u/>
      <sz val="12"/>
      <color theme="0"/>
      <name val="Arial"/>
      <family val="2"/>
    </font>
    <font>
      <b/>
      <sz val="10"/>
      <color rgb="FFFF0000"/>
      <name val="Arial"/>
      <family val="2"/>
    </font>
    <font>
      <sz val="25"/>
      <color theme="1"/>
      <name val="Arial"/>
      <family val="2"/>
    </font>
    <font>
      <b/>
      <sz val="10"/>
      <name val="Arial"/>
      <family val="2"/>
    </font>
    <font>
      <sz val="20"/>
      <color rgb="FFFF0000"/>
      <name val="Arial"/>
      <family val="2"/>
    </font>
    <font>
      <b/>
      <sz val="20"/>
      <color theme="0"/>
      <name val="Arial"/>
      <family val="2"/>
    </font>
    <font>
      <sz val="11"/>
      <color theme="1"/>
      <name val="Arial Narrow"/>
      <family val="2"/>
    </font>
    <font>
      <sz val="11"/>
      <color theme="0"/>
      <name val="Arial Narrow"/>
      <family val="2"/>
    </font>
    <font>
      <sz val="20"/>
      <color theme="1"/>
      <name val="Arial Narrow"/>
      <family val="2"/>
    </font>
    <font>
      <b/>
      <sz val="20"/>
      <color theme="0"/>
      <name val="Arial Narrow"/>
      <family val="2"/>
    </font>
  </fonts>
  <fills count="10">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rgb="FF83A343"/>
        <bgColor indexed="64"/>
      </patternFill>
    </fill>
    <fill>
      <patternFill patternType="solid">
        <fgColor rgb="FFFFCC00"/>
        <bgColor indexed="64"/>
      </patternFill>
    </fill>
    <fill>
      <patternFill patternType="solid">
        <fgColor theme="4" tint="-0.249977111117893"/>
        <bgColor indexed="64"/>
      </patternFill>
    </fill>
  </fills>
  <borders count="36">
    <border>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rgb="FF81829A"/>
      </left>
      <right style="thin">
        <color rgb="FF81829A"/>
      </right>
      <top style="thin">
        <color rgb="FF81829A"/>
      </top>
      <bottom style="thin">
        <color rgb="FF81829A"/>
      </bottom>
      <diagonal/>
    </border>
    <border>
      <left/>
      <right style="thin">
        <color rgb="FF81829A"/>
      </right>
      <top style="hair">
        <color rgb="FF81829A"/>
      </top>
      <bottom style="thin">
        <color rgb="FF81829A"/>
      </bottom>
      <diagonal/>
    </border>
    <border>
      <left/>
      <right/>
      <top style="hair">
        <color rgb="FF81829A"/>
      </top>
      <bottom style="thin">
        <color rgb="FF81829A"/>
      </bottom>
      <diagonal/>
    </border>
    <border>
      <left style="hair">
        <color rgb="FF81829A"/>
      </left>
      <right/>
      <top style="hair">
        <color rgb="FF81829A"/>
      </top>
      <bottom style="thin">
        <color rgb="FF81829A"/>
      </bottom>
      <diagonal/>
    </border>
    <border>
      <left style="hair">
        <color rgb="FF81829A"/>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style="thin">
        <color rgb="FF81829A"/>
      </left>
      <right/>
      <top style="hair">
        <color rgb="FF81829A"/>
      </top>
      <bottom style="hair">
        <color rgb="FF81829A"/>
      </bottom>
      <diagonal/>
    </border>
    <border>
      <left/>
      <right/>
      <top style="thin">
        <color auto="1"/>
      </top>
      <bottom/>
      <diagonal/>
    </border>
    <border>
      <left/>
      <right style="thin">
        <color rgb="FF81829A"/>
      </right>
      <top style="thin">
        <color rgb="FF81829A"/>
      </top>
      <bottom style="thin">
        <color indexed="64"/>
      </bottom>
      <diagonal/>
    </border>
    <border>
      <left/>
      <right/>
      <top style="thin">
        <color rgb="FF81829A"/>
      </top>
      <bottom style="thin">
        <color indexed="64"/>
      </bottom>
      <diagonal/>
    </border>
    <border>
      <left style="thin">
        <color rgb="FF81829A"/>
      </left>
      <right/>
      <top style="thin">
        <color rgb="FF81829A"/>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ck">
        <color auto="1"/>
      </right>
      <top style="thick">
        <color auto="1"/>
      </top>
      <bottom/>
      <diagonal/>
    </border>
    <border>
      <left/>
      <right/>
      <top style="thick">
        <color auto="1"/>
      </top>
      <bottom/>
      <diagonal/>
    </border>
    <border>
      <left style="thick">
        <color auto="1"/>
      </left>
      <right/>
      <top style="thick">
        <color auto="1"/>
      </top>
      <bottom/>
      <diagonal/>
    </border>
  </borders>
  <cellStyleXfs count="2">
    <xf numFmtId="0" fontId="0" fillId="0" borderId="0"/>
    <xf numFmtId="0" fontId="1" fillId="0" borderId="0"/>
  </cellStyleXfs>
  <cellXfs count="85">
    <xf numFmtId="0" fontId="0" fillId="0" borderId="0" xfId="0"/>
    <xf numFmtId="0" fontId="1" fillId="2" borderId="0" xfId="1" applyFill="1"/>
    <xf numFmtId="0" fontId="1" fillId="2" borderId="1" xfId="1" applyFill="1" applyBorder="1"/>
    <xf numFmtId="0" fontId="1" fillId="2" borderId="2" xfId="1" applyFill="1" applyBorder="1"/>
    <xf numFmtId="0" fontId="1" fillId="2" borderId="3" xfId="1" applyFill="1" applyBorder="1"/>
    <xf numFmtId="0" fontId="1" fillId="2" borderId="4" xfId="1" applyFill="1" applyBorder="1"/>
    <xf numFmtId="0" fontId="2" fillId="2" borderId="0" xfId="1" applyFont="1" applyFill="1"/>
    <xf numFmtId="0" fontId="1" fillId="2" borderId="5" xfId="1" applyFill="1" applyBorder="1"/>
    <xf numFmtId="0" fontId="3" fillId="2" borderId="0" xfId="1" applyFont="1" applyFill="1" applyAlignment="1">
      <alignment horizontal="left" vertical="center"/>
    </xf>
    <xf numFmtId="0" fontId="3" fillId="2" borderId="0" xfId="1" applyFont="1" applyFill="1" applyAlignment="1">
      <alignment horizontal="center" vertical="center"/>
    </xf>
    <xf numFmtId="0" fontId="4" fillId="2" borderId="0" xfId="1" applyFont="1" applyFill="1" applyAlignment="1">
      <alignment vertical="center"/>
    </xf>
    <xf numFmtId="0" fontId="5" fillId="2" borderId="0" xfId="1" applyFont="1" applyFill="1" applyAlignment="1">
      <alignment vertical="center"/>
    </xf>
    <xf numFmtId="9" fontId="3" fillId="0" borderId="6" xfId="1" applyNumberFormat="1" applyFont="1" applyBorder="1" applyAlignment="1" applyProtection="1">
      <alignment horizontal="center" vertical="center"/>
      <protection locked="0"/>
    </xf>
    <xf numFmtId="0" fontId="3" fillId="0" borderId="0" xfId="1" applyFont="1" applyAlignment="1">
      <alignment horizontal="left" vertical="center"/>
    </xf>
    <xf numFmtId="0" fontId="6" fillId="0" borderId="7" xfId="1" applyFont="1" applyBorder="1" applyAlignment="1" applyProtection="1">
      <alignment horizontal="left" vertical="center" wrapText="1"/>
      <protection locked="0"/>
    </xf>
    <xf numFmtId="0" fontId="1" fillId="0" borderId="7" xfId="1" applyBorder="1"/>
    <xf numFmtId="9" fontId="7" fillId="3" borderId="6" xfId="1" applyNumberFormat="1" applyFont="1" applyFill="1" applyBorder="1" applyAlignment="1" applyProtection="1">
      <alignment horizontal="center" vertical="center"/>
      <protection locked="0"/>
    </xf>
    <xf numFmtId="0" fontId="1" fillId="0" borderId="0" xfId="1"/>
    <xf numFmtId="0" fontId="8" fillId="0" borderId="8" xfId="1" applyFont="1" applyBorder="1" applyAlignment="1" applyProtection="1">
      <alignment vertical="top" wrapText="1"/>
      <protection locked="0"/>
    </xf>
    <xf numFmtId="9" fontId="7" fillId="3" borderId="6" xfId="1" applyNumberFormat="1" applyFont="1" applyFill="1" applyBorder="1" applyAlignment="1" applyProtection="1">
      <alignment horizontal="center" vertical="center"/>
      <protection hidden="1"/>
    </xf>
    <xf numFmtId="0" fontId="3" fillId="0" borderId="6" xfId="1" applyFont="1" applyBorder="1" applyAlignment="1" applyProtection="1">
      <alignment horizontal="center" vertical="center"/>
      <protection hidden="1"/>
    </xf>
    <xf numFmtId="0" fontId="4" fillId="0" borderId="0" xfId="1" applyFont="1" applyAlignment="1">
      <alignment vertical="center"/>
    </xf>
    <xf numFmtId="0" fontId="9" fillId="4" borderId="6" xfId="1" applyFont="1" applyFill="1" applyBorder="1" applyAlignment="1">
      <alignment horizontal="center" vertical="center" wrapText="1"/>
    </xf>
    <xf numFmtId="0" fontId="1" fillId="0" borderId="6" xfId="1" applyBorder="1" applyAlignment="1">
      <alignment horizontal="left"/>
    </xf>
    <xf numFmtId="0" fontId="1" fillId="0" borderId="0" xfId="1" applyAlignment="1">
      <alignment horizontal="left"/>
    </xf>
    <xf numFmtId="0" fontId="1" fillId="0" borderId="9" xfId="1" applyBorder="1"/>
    <xf numFmtId="0" fontId="1" fillId="0" borderId="10" xfId="1" applyBorder="1"/>
    <xf numFmtId="0" fontId="1" fillId="0" borderId="6" xfId="1" applyBorder="1"/>
    <xf numFmtId="0" fontId="1" fillId="0" borderId="0" xfId="1" applyAlignment="1">
      <alignment horizontal="center"/>
    </xf>
    <xf numFmtId="0" fontId="10" fillId="0" borderId="0" xfId="1" applyFont="1" applyAlignment="1">
      <alignment horizontal="center" wrapText="1"/>
    </xf>
    <xf numFmtId="0" fontId="8" fillId="0" borderId="10" xfId="1" applyFont="1" applyBorder="1" applyAlignment="1" applyProtection="1">
      <alignment vertical="center" wrapText="1"/>
      <protection locked="0"/>
    </xf>
    <xf numFmtId="0" fontId="9" fillId="5" borderId="6" xfId="1" applyFont="1" applyFill="1" applyBorder="1" applyAlignment="1">
      <alignment horizontal="center" vertical="center" wrapText="1"/>
    </xf>
    <xf numFmtId="0" fontId="9" fillId="6" borderId="6" xfId="1" applyFont="1" applyFill="1" applyBorder="1" applyAlignment="1">
      <alignment horizontal="center" vertical="center" wrapText="1"/>
    </xf>
    <xf numFmtId="0" fontId="6" fillId="0" borderId="7" xfId="1" applyFont="1" applyBorder="1" applyAlignment="1" applyProtection="1">
      <alignment horizontal="center" vertical="center" wrapText="1"/>
      <protection locked="0"/>
    </xf>
    <xf numFmtId="0" fontId="9" fillId="7" borderId="6" xfId="1" applyFont="1" applyFill="1" applyBorder="1" applyAlignment="1">
      <alignment horizontal="center" vertical="center" wrapText="1"/>
    </xf>
    <xf numFmtId="0" fontId="3" fillId="2" borderId="0" xfId="1" applyFont="1" applyFill="1" applyAlignment="1">
      <alignment vertical="center"/>
    </xf>
    <xf numFmtId="0" fontId="3" fillId="2" borderId="4" xfId="1" applyFont="1" applyFill="1" applyBorder="1" applyAlignment="1">
      <alignment vertical="center"/>
    </xf>
    <xf numFmtId="0" fontId="3" fillId="0" borderId="7" xfId="1" applyFont="1" applyBorder="1" applyAlignment="1">
      <alignment vertical="center"/>
    </xf>
    <xf numFmtId="0" fontId="3" fillId="0" borderId="0" xfId="1" applyFont="1" applyAlignment="1">
      <alignment vertical="center"/>
    </xf>
    <xf numFmtId="0" fontId="6" fillId="0" borderId="10" xfId="1" applyFont="1" applyBorder="1" applyAlignment="1" applyProtection="1">
      <alignment vertical="center" wrapText="1"/>
      <protection locked="0"/>
    </xf>
    <xf numFmtId="9" fontId="3" fillId="0" borderId="0" xfId="1" applyNumberFormat="1" applyFont="1" applyAlignment="1">
      <alignment vertical="center"/>
    </xf>
    <xf numFmtId="0" fontId="9" fillId="8" borderId="6" xfId="1" applyFont="1" applyFill="1" applyBorder="1" applyAlignment="1">
      <alignment horizontal="center" vertical="center" wrapText="1"/>
    </xf>
    <xf numFmtId="0" fontId="11" fillId="2" borderId="0" xfId="1" applyFont="1" applyFill="1" applyAlignment="1">
      <alignment wrapText="1"/>
    </xf>
    <xf numFmtId="0" fontId="4" fillId="6" borderId="0" xfId="1" applyFont="1" applyFill="1" applyAlignment="1">
      <alignment horizontal="center" vertical="center" wrapText="1"/>
    </xf>
    <xf numFmtId="0" fontId="12" fillId="2" borderId="0" xfId="1" applyFont="1" applyFill="1" applyAlignment="1">
      <alignment horizontal="center" vertical="center" wrapText="1"/>
    </xf>
    <xf numFmtId="0" fontId="4" fillId="6" borderId="11" xfId="1" applyFont="1" applyFill="1" applyBorder="1" applyAlignment="1">
      <alignment horizontal="center" vertical="center" wrapText="1"/>
    </xf>
    <xf numFmtId="0" fontId="4" fillId="6" borderId="12" xfId="1" applyFont="1" applyFill="1" applyBorder="1" applyAlignment="1">
      <alignment horizontal="center" vertical="center" wrapText="1"/>
    </xf>
    <xf numFmtId="0" fontId="4" fillId="9" borderId="11" xfId="1" applyFont="1" applyFill="1" applyBorder="1" applyAlignment="1">
      <alignment horizontal="center" vertical="center" wrapText="1"/>
    </xf>
    <xf numFmtId="0" fontId="3" fillId="0" borderId="0" xfId="1" applyFont="1" applyAlignment="1">
      <alignment horizontal="center" vertical="center" wrapText="1"/>
    </xf>
    <xf numFmtId="0" fontId="4" fillId="9" borderId="13" xfId="1" applyFont="1" applyFill="1" applyBorder="1" applyAlignment="1">
      <alignment horizontal="center" vertical="center" wrapText="1"/>
    </xf>
    <xf numFmtId="0" fontId="9" fillId="9" borderId="13" xfId="1" applyFont="1" applyFill="1" applyBorder="1" applyAlignment="1">
      <alignment horizontal="center" vertical="center" wrapText="1"/>
    </xf>
    <xf numFmtId="0" fontId="14" fillId="2" borderId="0" xfId="1" applyFont="1" applyFill="1" applyAlignment="1">
      <alignment wrapText="1"/>
    </xf>
    <xf numFmtId="49" fontId="1" fillId="2" borderId="0" xfId="1" applyNumberFormat="1" applyFill="1" applyAlignment="1">
      <alignment horizontal="left" vertical="top" wrapText="1"/>
    </xf>
    <xf numFmtId="49" fontId="1" fillId="2" borderId="14" xfId="1" applyNumberFormat="1" applyFill="1" applyBorder="1" applyAlignment="1" applyProtection="1">
      <alignment horizontal="center" vertical="top" wrapText="1"/>
      <protection locked="0"/>
    </xf>
    <xf numFmtId="49" fontId="1" fillId="2" borderId="15" xfId="1" applyNumberFormat="1" applyFill="1" applyBorder="1" applyAlignment="1" applyProtection="1">
      <alignment horizontal="center" vertical="top" wrapText="1"/>
      <protection locked="0"/>
    </xf>
    <xf numFmtId="49" fontId="1" fillId="2" borderId="16" xfId="1" applyNumberFormat="1" applyFill="1" applyBorder="1" applyAlignment="1" applyProtection="1">
      <alignment horizontal="center" vertical="top" wrapText="1"/>
      <protection locked="0"/>
    </xf>
    <xf numFmtId="49" fontId="15" fillId="2" borderId="17" xfId="1" applyNumberFormat="1" applyFont="1" applyFill="1" applyBorder="1" applyAlignment="1" applyProtection="1">
      <alignment horizontal="center" vertical="center" wrapText="1"/>
      <protection locked="0"/>
    </xf>
    <xf numFmtId="49" fontId="16" fillId="2" borderId="18" xfId="1" applyNumberFormat="1" applyFont="1" applyFill="1" applyBorder="1" applyAlignment="1">
      <alignment horizontal="left" vertical="center" wrapText="1"/>
    </xf>
    <xf numFmtId="49" fontId="16" fillId="2" borderId="19" xfId="1" applyNumberFormat="1" applyFont="1" applyFill="1" applyBorder="1" applyAlignment="1">
      <alignment horizontal="left" vertical="center" wrapText="1"/>
    </xf>
    <xf numFmtId="49" fontId="16" fillId="2" borderId="20" xfId="1" applyNumberFormat="1" applyFont="1" applyFill="1" applyBorder="1" applyAlignment="1">
      <alignment horizontal="left" vertical="center" wrapText="1"/>
    </xf>
    <xf numFmtId="49" fontId="16" fillId="2" borderId="21" xfId="1" applyNumberFormat="1" applyFont="1" applyFill="1" applyBorder="1" applyAlignment="1">
      <alignment horizontal="left" vertical="center" wrapText="1"/>
    </xf>
    <xf numFmtId="0" fontId="3" fillId="2" borderId="22" xfId="1" applyFont="1" applyFill="1" applyBorder="1" applyAlignment="1">
      <alignment horizontal="center" vertical="center"/>
    </xf>
    <xf numFmtId="0" fontId="9" fillId="2" borderId="0" xfId="1" applyFont="1" applyFill="1" applyAlignment="1">
      <alignment horizontal="center" vertical="center"/>
    </xf>
    <xf numFmtId="0" fontId="9" fillId="6" borderId="23" xfId="1" applyFont="1" applyFill="1" applyBorder="1" applyAlignment="1">
      <alignment horizontal="center" vertical="center"/>
    </xf>
    <xf numFmtId="0" fontId="9" fillId="6" borderId="24" xfId="1" applyFont="1" applyFill="1" applyBorder="1" applyAlignment="1">
      <alignment horizontal="center" vertical="center"/>
    </xf>
    <xf numFmtId="0" fontId="9" fillId="6" borderId="25" xfId="1" applyFont="1" applyFill="1" applyBorder="1" applyAlignment="1">
      <alignment horizontal="center" vertical="center"/>
    </xf>
    <xf numFmtId="0" fontId="12" fillId="2" borderId="0" xfId="1" applyFont="1" applyFill="1"/>
    <xf numFmtId="0" fontId="17" fillId="2" borderId="0" xfId="1" applyFont="1" applyFill="1" applyAlignment="1">
      <alignment horizontal="center" vertical="center"/>
    </xf>
    <xf numFmtId="9" fontId="18" fillId="6" borderId="11" xfId="1" applyNumberFormat="1" applyFont="1" applyFill="1" applyBorder="1" applyAlignment="1" applyProtection="1">
      <alignment horizontal="center" vertical="center"/>
      <protection hidden="1"/>
    </xf>
    <xf numFmtId="0" fontId="9" fillId="6" borderId="26" xfId="1" applyFont="1" applyFill="1" applyBorder="1" applyAlignment="1">
      <alignment horizontal="center" vertical="center" wrapText="1"/>
    </xf>
    <xf numFmtId="0" fontId="9" fillId="6" borderId="27" xfId="1" applyFont="1" applyFill="1" applyBorder="1" applyAlignment="1">
      <alignment horizontal="center" vertical="center" wrapText="1"/>
    </xf>
    <xf numFmtId="0" fontId="9" fillId="6" borderId="28" xfId="1" applyFont="1" applyFill="1" applyBorder="1" applyAlignment="1">
      <alignment horizontal="center" vertical="center" wrapText="1"/>
    </xf>
    <xf numFmtId="164" fontId="19" fillId="2" borderId="0" xfId="1" applyNumberFormat="1" applyFont="1" applyFill="1" applyAlignment="1">
      <alignment horizontal="center"/>
    </xf>
    <xf numFmtId="0" fontId="20" fillId="2" borderId="0" xfId="1" applyFont="1" applyFill="1" applyAlignment="1">
      <alignment vertical="center"/>
    </xf>
    <xf numFmtId="164" fontId="21" fillId="2" borderId="7" xfId="1" applyNumberFormat="1" applyFont="1" applyFill="1" applyBorder="1" applyAlignment="1" applyProtection="1">
      <alignment horizontal="center"/>
      <protection locked="0"/>
    </xf>
    <xf numFmtId="164" fontId="21" fillId="2" borderId="29" xfId="1" applyNumberFormat="1" applyFont="1" applyFill="1" applyBorder="1" applyAlignment="1" applyProtection="1">
      <alignment horizontal="center"/>
      <protection locked="0"/>
    </xf>
    <xf numFmtId="164" fontId="21" fillId="2" borderId="30" xfId="1" applyNumberFormat="1" applyFont="1" applyFill="1" applyBorder="1" applyAlignment="1" applyProtection="1">
      <alignment horizontal="center"/>
      <protection locked="0"/>
    </xf>
    <xf numFmtId="0" fontId="22" fillId="6" borderId="6" xfId="1" applyFont="1" applyFill="1" applyBorder="1" applyAlignment="1">
      <alignment horizontal="center" vertical="center"/>
    </xf>
    <xf numFmtId="0" fontId="19" fillId="2" borderId="0" xfId="1" applyFont="1" applyFill="1" applyAlignment="1">
      <alignment horizontal="center"/>
    </xf>
    <xf numFmtId="0" fontId="21" fillId="2" borderId="6" xfId="1" applyFont="1" applyFill="1" applyBorder="1" applyAlignment="1" applyProtection="1">
      <alignment horizontal="center" vertical="center"/>
      <protection locked="0"/>
    </xf>
    <xf numFmtId="0" fontId="22" fillId="6" borderId="31" xfId="1" applyFont="1" applyFill="1" applyBorder="1" applyAlignment="1">
      <alignment horizontal="center" vertical="center" wrapText="1"/>
    </xf>
    <xf numFmtId="0" fontId="22" fillId="6" borderId="32" xfId="1" applyFont="1" applyFill="1" applyBorder="1" applyAlignment="1">
      <alignment horizontal="center" vertical="center" wrapText="1"/>
    </xf>
    <xf numFmtId="0" fontId="1" fillId="2" borderId="33" xfId="1" applyFill="1" applyBorder="1"/>
    <xf numFmtId="0" fontId="1" fillId="2" borderId="34" xfId="1" applyFill="1" applyBorder="1"/>
    <xf numFmtId="0" fontId="1" fillId="2" borderId="35" xfId="1" applyFill="1" applyBorder="1"/>
  </cellXfs>
  <cellStyles count="2">
    <cellStyle name="Normal" xfId="0" builtinId="0"/>
    <cellStyle name="Normal 2" xfId="1" xr:uid="{55930FEE-C30F-44B6-B310-66BFCFA7DDC6}"/>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2177142</xdr:colOff>
      <xdr:row>6</xdr:row>
      <xdr:rowOff>93243</xdr:rowOff>
    </xdr:from>
    <xdr:ext cx="4395107" cy="2404283"/>
    <xdr:pic>
      <xdr:nvPicPr>
        <xdr:cNvPr id="2" name="Imagen 1">
          <a:extLst>
            <a:ext uri="{FF2B5EF4-FFF2-40B4-BE49-F238E27FC236}">
              <a16:creationId xmlns:a16="http://schemas.microsoft.com/office/drawing/2014/main" id="{E121FEBF-8493-4550-950E-3F5EE675AEAA}"/>
            </a:ext>
          </a:extLst>
        </xdr:cNvPr>
        <xdr:cNvPicPr>
          <a:picLocks noChangeAspect="1"/>
        </xdr:cNvPicPr>
      </xdr:nvPicPr>
      <xdr:blipFill>
        <a:blip xmlns:r="http://schemas.openxmlformats.org/officeDocument/2006/relationships" r:embed="rId1"/>
        <a:stretch>
          <a:fillRect/>
        </a:stretch>
      </xdr:blipFill>
      <xdr:spPr>
        <a:xfrm>
          <a:off x="2281917" y="1064793"/>
          <a:ext cx="4395107" cy="240428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frb3\Documents\Oficina\informes%202022\INFORMES%20PARA%20PUBLICAR%20A%20LA%20WEB%20FIRMADOS\informes%20firmados%20%20(1)\Evaluacion%20SCI%202022-2\Evaluaci&#243;n%20SCI%202022-2%20(3).xlsx" TargetMode="External"/><Relationship Id="rId1" Type="http://schemas.openxmlformats.org/officeDocument/2006/relationships/externalLinkPath" Target="Evaluaci&#243;n%20SCI%202022-2%2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N2">
            <v>0.91666666666666663</v>
          </cell>
        </row>
        <row r="26">
          <cell r="N26">
            <v>0.86764705882352944</v>
          </cell>
        </row>
        <row r="43">
          <cell r="N43">
            <v>0.70833333333333337</v>
          </cell>
        </row>
        <row r="55">
          <cell r="N55">
            <v>0.8035714285714286</v>
          </cell>
        </row>
        <row r="69">
          <cell r="N69">
            <v>0.5714285714285714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2726C-F402-482B-BCF1-68EB65275A52}">
  <dimension ref="B1:V38"/>
  <sheetViews>
    <sheetView tabSelected="1" zoomScale="70" zoomScaleNormal="70" workbookViewId="0">
      <selection activeCell="K10" sqref="K10"/>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9.28515625" style="1" customWidth="1"/>
    <col min="7" max="7" width="22.28515625" style="1" customWidth="1"/>
    <col min="8" max="8" width="7.5703125" style="1" customWidth="1"/>
    <col min="9" max="9" width="95.42578125" style="1" customWidth="1"/>
    <col min="10" max="10" width="4" style="1" customWidth="1"/>
    <col min="11" max="11" width="24.85546875" style="1" customWidth="1"/>
    <col min="12" max="12" width="4.28515625" style="1" customWidth="1"/>
    <col min="13" max="13" width="83.855468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84"/>
      <c r="C2" s="83"/>
      <c r="D2" s="83"/>
      <c r="E2" s="83"/>
      <c r="F2" s="83"/>
      <c r="G2" s="83"/>
      <c r="H2" s="83"/>
      <c r="I2" s="83"/>
      <c r="J2" s="83"/>
      <c r="K2" s="83"/>
      <c r="L2" s="83"/>
      <c r="M2" s="83"/>
      <c r="N2" s="83"/>
      <c r="O2" s="83"/>
      <c r="P2" s="82"/>
    </row>
    <row r="3" spans="2:16" ht="18" customHeight="1" x14ac:dyDescent="0.3">
      <c r="B3" s="7"/>
      <c r="E3" s="81" t="s">
        <v>33</v>
      </c>
      <c r="F3" s="79" t="s">
        <v>32</v>
      </c>
      <c r="G3" s="79"/>
      <c r="H3" s="79"/>
      <c r="I3" s="79"/>
      <c r="J3" s="79"/>
      <c r="K3" s="79"/>
      <c r="L3" s="79"/>
      <c r="M3" s="79"/>
      <c r="N3" s="78"/>
      <c r="O3" s="78"/>
      <c r="P3" s="5"/>
    </row>
    <row r="4" spans="2:16" ht="18" customHeight="1" x14ac:dyDescent="0.3">
      <c r="B4" s="7"/>
      <c r="E4" s="80"/>
      <c r="F4" s="79"/>
      <c r="G4" s="79"/>
      <c r="H4" s="79"/>
      <c r="I4" s="79"/>
      <c r="J4" s="79"/>
      <c r="K4" s="79"/>
      <c r="L4" s="79"/>
      <c r="M4" s="79"/>
      <c r="N4" s="78"/>
      <c r="O4" s="78"/>
      <c r="P4" s="5"/>
    </row>
    <row r="5" spans="2:16" ht="41.25" customHeight="1" x14ac:dyDescent="0.35">
      <c r="B5" s="7"/>
      <c r="E5" s="77" t="s">
        <v>31</v>
      </c>
      <c r="F5" s="76" t="s">
        <v>30</v>
      </c>
      <c r="G5" s="75"/>
      <c r="H5" s="75"/>
      <c r="I5" s="75"/>
      <c r="J5" s="75"/>
      <c r="K5" s="75"/>
      <c r="L5" s="75"/>
      <c r="M5" s="74"/>
      <c r="N5" s="72"/>
      <c r="O5" s="72"/>
      <c r="P5" s="5"/>
    </row>
    <row r="6" spans="2:16" ht="18" customHeight="1" thickBot="1" x14ac:dyDescent="0.35">
      <c r="B6" s="7"/>
      <c r="E6" s="73"/>
      <c r="F6" s="72"/>
      <c r="G6" s="72"/>
      <c r="H6" s="72"/>
      <c r="I6" s="72"/>
      <c r="J6" s="72"/>
      <c r="K6" s="72"/>
      <c r="L6" s="72"/>
      <c r="P6" s="5"/>
    </row>
    <row r="7" spans="2:16" ht="93" customHeight="1" thickBot="1" x14ac:dyDescent="0.25">
      <c r="B7" s="7"/>
      <c r="I7" s="71" t="s">
        <v>29</v>
      </c>
      <c r="J7" s="70"/>
      <c r="K7" s="69"/>
      <c r="M7" s="68">
        <f>+AVERAGE(G25,G27,G29,G31,G33)</f>
        <v>0.7735294117647058</v>
      </c>
      <c r="N7" s="67"/>
      <c r="O7" s="67"/>
      <c r="P7" s="5"/>
    </row>
    <row r="8" spans="2:16" ht="18" customHeight="1" x14ac:dyDescent="0.25">
      <c r="B8" s="7"/>
      <c r="M8" s="66"/>
      <c r="N8" s="66"/>
      <c r="O8" s="66"/>
      <c r="P8" s="5"/>
    </row>
    <row r="9" spans="2:16" ht="18" customHeight="1" x14ac:dyDescent="0.2">
      <c r="B9" s="7"/>
      <c r="P9" s="5"/>
    </row>
    <row r="10" spans="2:16" x14ac:dyDescent="0.2">
      <c r="B10" s="7"/>
      <c r="P10" s="5"/>
    </row>
    <row r="11" spans="2:16" x14ac:dyDescent="0.2">
      <c r="B11" s="7"/>
      <c r="P11" s="5"/>
    </row>
    <row r="12" spans="2:16" x14ac:dyDescent="0.2">
      <c r="B12" s="7"/>
      <c r="P12" s="5"/>
    </row>
    <row r="13" spans="2:16" x14ac:dyDescent="0.2">
      <c r="B13" s="7"/>
      <c r="P13" s="5"/>
    </row>
    <row r="14" spans="2:16" x14ac:dyDescent="0.2">
      <c r="B14" s="7"/>
      <c r="P14" s="5"/>
    </row>
    <row r="15" spans="2:16" x14ac:dyDescent="0.2">
      <c r="B15" s="7"/>
      <c r="P15" s="5"/>
    </row>
    <row r="16" spans="2:16" x14ac:dyDescent="0.2">
      <c r="B16" s="7"/>
      <c r="P16" s="5"/>
    </row>
    <row r="17" spans="2:22" ht="23.25" x14ac:dyDescent="0.2">
      <c r="B17" s="7"/>
      <c r="C17" s="65" t="s">
        <v>28</v>
      </c>
      <c r="D17" s="64"/>
      <c r="E17" s="64"/>
      <c r="F17" s="64"/>
      <c r="G17" s="64"/>
      <c r="H17" s="64"/>
      <c r="I17" s="64"/>
      <c r="J17" s="64"/>
      <c r="K17" s="64"/>
      <c r="L17" s="64"/>
      <c r="M17" s="63"/>
      <c r="N17" s="62"/>
      <c r="O17" s="62"/>
      <c r="P17" s="5"/>
    </row>
    <row r="18" spans="2:22" ht="15.75" customHeight="1" x14ac:dyDescent="0.2">
      <c r="B18" s="7"/>
      <c r="C18" s="61"/>
      <c r="D18" s="61"/>
      <c r="E18" s="61"/>
      <c r="F18" s="61"/>
      <c r="G18" s="61"/>
      <c r="H18" s="61"/>
      <c r="I18" s="61"/>
      <c r="J18" s="61"/>
      <c r="K18" s="61"/>
      <c r="L18" s="61"/>
      <c r="M18" s="61"/>
      <c r="N18" s="9"/>
      <c r="O18" s="9"/>
      <c r="P18" s="5"/>
    </row>
    <row r="19" spans="2:22" ht="141.75" customHeight="1" x14ac:dyDescent="0.2">
      <c r="B19" s="7"/>
      <c r="C19" s="60" t="s">
        <v>27</v>
      </c>
      <c r="D19" s="59"/>
      <c r="E19" s="56" t="s">
        <v>26</v>
      </c>
      <c r="F19" s="55"/>
      <c r="G19" s="54"/>
      <c r="H19" s="54"/>
      <c r="I19" s="54"/>
      <c r="J19" s="54"/>
      <c r="K19" s="54"/>
      <c r="L19" s="54"/>
      <c r="M19" s="53"/>
      <c r="N19" s="52"/>
      <c r="O19" s="52"/>
      <c r="P19" s="5"/>
    </row>
    <row r="20" spans="2:22" ht="105.75" customHeight="1" x14ac:dyDescent="0.2">
      <c r="B20" s="7"/>
      <c r="C20" s="60" t="s">
        <v>25</v>
      </c>
      <c r="D20" s="59"/>
      <c r="E20" s="56" t="s">
        <v>24</v>
      </c>
      <c r="F20" s="55"/>
      <c r="G20" s="54"/>
      <c r="H20" s="54"/>
      <c r="I20" s="54"/>
      <c r="J20" s="54"/>
      <c r="K20" s="54"/>
      <c r="L20" s="54"/>
      <c r="M20" s="53"/>
      <c r="N20" s="52"/>
      <c r="O20" s="52"/>
      <c r="P20" s="5"/>
    </row>
    <row r="21" spans="2:22" ht="143.25" customHeight="1" x14ac:dyDescent="0.2">
      <c r="B21" s="7"/>
      <c r="C21" s="58" t="s">
        <v>23</v>
      </c>
      <c r="D21" s="57"/>
      <c r="E21" s="56" t="s">
        <v>22</v>
      </c>
      <c r="F21" s="55"/>
      <c r="G21" s="54"/>
      <c r="H21" s="54"/>
      <c r="I21" s="54"/>
      <c r="J21" s="54"/>
      <c r="K21" s="54"/>
      <c r="L21" s="54"/>
      <c r="M21" s="53"/>
      <c r="N21" s="52"/>
      <c r="O21" s="52"/>
      <c r="P21" s="5"/>
    </row>
    <row r="22" spans="2:22" ht="66" customHeight="1" thickBot="1" x14ac:dyDescent="0.25">
      <c r="B22" s="7"/>
      <c r="G22" s="51"/>
      <c r="P22" s="5"/>
    </row>
    <row r="23" spans="2:22" ht="102.75" customHeight="1" thickBot="1" x14ac:dyDescent="0.25">
      <c r="B23" s="7"/>
      <c r="C23" s="50" t="s">
        <v>21</v>
      </c>
      <c r="D23" s="48"/>
      <c r="E23" s="49" t="s">
        <v>20</v>
      </c>
      <c r="F23" s="48"/>
      <c r="G23" s="49" t="s">
        <v>19</v>
      </c>
      <c r="H23" s="48"/>
      <c r="I23" s="47" t="s">
        <v>18</v>
      </c>
      <c r="J23" s="44"/>
      <c r="K23" s="46" t="s">
        <v>17</v>
      </c>
      <c r="L23" s="44"/>
      <c r="M23" s="45" t="s">
        <v>16</v>
      </c>
      <c r="N23" s="44"/>
      <c r="O23" s="43" t="s">
        <v>15</v>
      </c>
      <c r="P23" s="5"/>
      <c r="Q23" s="42"/>
    </row>
    <row r="24" spans="2:22" ht="6.75" customHeight="1" x14ac:dyDescent="0.35">
      <c r="B24" s="7"/>
      <c r="C24" s="29"/>
      <c r="D24" s="17"/>
      <c r="E24" s="17"/>
      <c r="F24" s="17"/>
      <c r="G24" s="17"/>
      <c r="H24" s="17"/>
      <c r="I24" s="25"/>
      <c r="J24" s="17"/>
      <c r="K24" s="25"/>
      <c r="L24" s="17"/>
      <c r="M24" s="17"/>
      <c r="N24" s="17"/>
      <c r="O24" s="17"/>
      <c r="P24" s="5"/>
    </row>
    <row r="25" spans="2:22" ht="226.5" customHeight="1" x14ac:dyDescent="0.2">
      <c r="B25" s="7"/>
      <c r="C25" s="41" t="s">
        <v>14</v>
      </c>
      <c r="D25" s="21"/>
      <c r="E25" s="20" t="str">
        <f>+IF([1]Hoja1!$N$2&gt;=0.5,"Si","No")</f>
        <v>Si</v>
      </c>
      <c r="F25" s="40"/>
      <c r="G25" s="19">
        <f>+[1]Hoja1!N2</f>
        <v>0.91666666666666663</v>
      </c>
      <c r="H25" s="40"/>
      <c r="I25" s="39" t="s">
        <v>13</v>
      </c>
      <c r="J25" s="38"/>
      <c r="K25" s="16">
        <v>0.63</v>
      </c>
      <c r="L25" s="37"/>
      <c r="M25" s="33" t="s">
        <v>12</v>
      </c>
      <c r="N25" s="13"/>
      <c r="O25" s="12">
        <f>G25-K25</f>
        <v>0.28666666666666663</v>
      </c>
      <c r="P25" s="36"/>
      <c r="Q25" s="35"/>
      <c r="R25" s="35"/>
      <c r="S25" s="35"/>
      <c r="T25" s="35"/>
      <c r="U25" s="35"/>
      <c r="V25" s="35"/>
    </row>
    <row r="26" spans="2:22" ht="6.75" customHeight="1" x14ac:dyDescent="0.35">
      <c r="B26" s="7"/>
      <c r="C26" s="29"/>
      <c r="D26" s="17"/>
      <c r="E26" s="28"/>
      <c r="F26" s="17"/>
      <c r="G26" s="27"/>
      <c r="H26" s="17"/>
      <c r="I26" s="26"/>
      <c r="J26" s="17"/>
      <c r="K26" s="25"/>
      <c r="L26" s="17"/>
      <c r="M26" s="24"/>
      <c r="N26" s="24"/>
      <c r="O26" s="23"/>
      <c r="P26" s="5"/>
    </row>
    <row r="27" spans="2:22" ht="165" customHeight="1" x14ac:dyDescent="0.2">
      <c r="B27" s="7"/>
      <c r="C27" s="34" t="s">
        <v>11</v>
      </c>
      <c r="D27" s="21"/>
      <c r="E27" s="20" t="str">
        <f>+IF([1]Hoja1!$N$26&gt;=0.5,"Si","No")</f>
        <v>Si</v>
      </c>
      <c r="F27" s="17"/>
      <c r="G27" s="19">
        <f>+[1]Hoja1!N26</f>
        <v>0.86764705882352944</v>
      </c>
      <c r="H27" s="17"/>
      <c r="I27" s="30" t="s">
        <v>10</v>
      </c>
      <c r="J27" s="17"/>
      <c r="K27" s="16">
        <v>0.72</v>
      </c>
      <c r="L27" s="15"/>
      <c r="M27" s="33" t="s">
        <v>9</v>
      </c>
      <c r="N27" s="13"/>
      <c r="O27" s="12">
        <f>G27-K27</f>
        <v>0.14764705882352946</v>
      </c>
      <c r="P27" s="5"/>
    </row>
    <row r="28" spans="2:22" ht="6.75" customHeight="1" x14ac:dyDescent="0.35">
      <c r="B28" s="7"/>
      <c r="C28" s="29"/>
      <c r="D28" s="17"/>
      <c r="E28" s="28"/>
      <c r="F28" s="17"/>
      <c r="G28" s="27"/>
      <c r="H28" s="17"/>
      <c r="I28" s="26"/>
      <c r="J28" s="17"/>
      <c r="K28" s="25"/>
      <c r="L28" s="17"/>
      <c r="M28" s="24"/>
      <c r="N28" s="24"/>
      <c r="O28" s="23"/>
      <c r="P28" s="5"/>
    </row>
    <row r="29" spans="2:22" ht="228.75" customHeight="1" x14ac:dyDescent="0.2">
      <c r="B29" s="7"/>
      <c r="C29" s="32" t="s">
        <v>8</v>
      </c>
      <c r="D29" s="21"/>
      <c r="E29" s="20" t="str">
        <f>+IF([1]Hoja1!$N$43&gt;=0.5,"Si","No")</f>
        <v>Si</v>
      </c>
      <c r="F29" s="17"/>
      <c r="G29" s="19">
        <f>+[1]Hoja1!N43</f>
        <v>0.70833333333333337</v>
      </c>
      <c r="H29" s="17"/>
      <c r="I29" s="30" t="s">
        <v>7</v>
      </c>
      <c r="J29" s="17"/>
      <c r="K29" s="16">
        <v>0.67</v>
      </c>
      <c r="L29" s="15"/>
      <c r="M29" s="14" t="s">
        <v>6</v>
      </c>
      <c r="N29" s="13"/>
      <c r="O29" s="12">
        <f>G29-K29</f>
        <v>3.833333333333333E-2</v>
      </c>
      <c r="P29" s="5"/>
    </row>
    <row r="30" spans="2:22" ht="6.75" customHeight="1" x14ac:dyDescent="0.35">
      <c r="B30" s="7"/>
      <c r="C30" s="29"/>
      <c r="D30" s="17"/>
      <c r="E30" s="28"/>
      <c r="F30" s="17"/>
      <c r="G30" s="27"/>
      <c r="H30" s="17"/>
      <c r="I30" s="26"/>
      <c r="J30" s="17"/>
      <c r="K30" s="25"/>
      <c r="L30" s="17"/>
      <c r="M30" s="24"/>
      <c r="N30" s="24"/>
      <c r="O30" s="23"/>
      <c r="P30" s="5"/>
    </row>
    <row r="31" spans="2:22" ht="179.25" customHeight="1" x14ac:dyDescent="0.2">
      <c r="B31" s="7"/>
      <c r="C31" s="31" t="s">
        <v>5</v>
      </c>
      <c r="D31" s="21"/>
      <c r="E31" s="20" t="str">
        <f>+IF([1]Hoja1!$N$55&gt;=0.5,"Si","No")</f>
        <v>Si</v>
      </c>
      <c r="F31" s="17"/>
      <c r="G31" s="19">
        <f>+[1]Hoja1!N55</f>
        <v>0.8035714285714286</v>
      </c>
      <c r="H31" s="17"/>
      <c r="I31" s="30" t="s">
        <v>4</v>
      </c>
      <c r="J31" s="17"/>
      <c r="K31" s="16">
        <v>0.79</v>
      </c>
      <c r="L31" s="15"/>
      <c r="M31" s="14" t="s">
        <v>3</v>
      </c>
      <c r="N31" s="13"/>
      <c r="O31" s="12">
        <f>G31-K31</f>
        <v>1.3571428571428568E-2</v>
      </c>
      <c r="P31" s="5"/>
    </row>
    <row r="32" spans="2:22" ht="6.75" customHeight="1" x14ac:dyDescent="0.35">
      <c r="B32" s="7"/>
      <c r="C32" s="29"/>
      <c r="D32" s="17"/>
      <c r="E32" s="28"/>
      <c r="F32" s="17"/>
      <c r="G32" s="27"/>
      <c r="H32" s="17"/>
      <c r="I32" s="26"/>
      <c r="J32" s="17"/>
      <c r="K32" s="25"/>
      <c r="L32" s="17"/>
      <c r="M32" s="24"/>
      <c r="N32" s="24"/>
      <c r="O32" s="23"/>
      <c r="P32" s="5"/>
    </row>
    <row r="33" spans="2:16" ht="136.5" customHeight="1" thickBot="1" x14ac:dyDescent="0.25">
      <c r="B33" s="7"/>
      <c r="C33" s="22" t="s">
        <v>2</v>
      </c>
      <c r="D33" s="21"/>
      <c r="E33" s="20" t="str">
        <f>+IF([1]Hoja1!$N$69&gt;=0.5,"Si","No")</f>
        <v>Si</v>
      </c>
      <c r="F33" s="17"/>
      <c r="G33" s="19">
        <f>+[1]Hoja1!N69</f>
        <v>0.5714285714285714</v>
      </c>
      <c r="H33" s="17"/>
      <c r="I33" s="18" t="s">
        <v>1</v>
      </c>
      <c r="J33" s="17"/>
      <c r="K33" s="16">
        <v>0.56999999999999995</v>
      </c>
      <c r="L33" s="15"/>
      <c r="M33" s="14" t="s">
        <v>0</v>
      </c>
      <c r="N33" s="13"/>
      <c r="O33" s="12">
        <f>G33-K33</f>
        <v>1.4285714285714457E-3</v>
      </c>
      <c r="P33" s="5"/>
    </row>
    <row r="34" spans="2:16" ht="15.75" x14ac:dyDescent="0.2">
      <c r="B34" s="7"/>
      <c r="C34" s="10"/>
      <c r="D34" s="10"/>
      <c r="E34" s="9"/>
      <c r="M34" s="8"/>
      <c r="N34" s="8"/>
      <c r="O34" s="8"/>
      <c r="P34" s="5"/>
    </row>
    <row r="35" spans="2:16" ht="15.75" x14ac:dyDescent="0.2">
      <c r="B35" s="7"/>
      <c r="C35" s="11"/>
      <c r="D35" s="10"/>
      <c r="E35" s="9"/>
      <c r="M35" s="8"/>
      <c r="N35" s="8"/>
      <c r="O35" s="8"/>
      <c r="P35" s="5"/>
    </row>
    <row r="36" spans="2:16" x14ac:dyDescent="0.2">
      <c r="B36" s="7"/>
      <c r="C36" s="6"/>
      <c r="P36" s="5"/>
    </row>
    <row r="37" spans="2:16" ht="13.5" thickBot="1" x14ac:dyDescent="0.25">
      <c r="B37" s="4"/>
      <c r="C37" s="3"/>
      <c r="D37" s="3"/>
      <c r="E37" s="3"/>
      <c r="F37" s="3"/>
      <c r="G37" s="3"/>
      <c r="H37" s="3"/>
      <c r="I37" s="3"/>
      <c r="J37" s="3"/>
      <c r="K37" s="3"/>
      <c r="L37" s="3"/>
      <c r="M37" s="3"/>
      <c r="N37" s="3"/>
      <c r="O37" s="3"/>
      <c r="P37" s="2"/>
    </row>
    <row r="38" spans="2:16" ht="13.5" thickTop="1" x14ac:dyDescent="0.2"/>
  </sheetData>
  <sheetProtection password="D72A" sheet="1" objects="1" scenarios="1" formatCells="0" formatColumns="0" formatRows="0"/>
  <mergeCells count="11">
    <mergeCell ref="F19:M19"/>
    <mergeCell ref="C20:D20"/>
    <mergeCell ref="F20:M20"/>
    <mergeCell ref="C21:D21"/>
    <mergeCell ref="F21:M21"/>
    <mergeCell ref="E3:E4"/>
    <mergeCell ref="F3:M4"/>
    <mergeCell ref="F5:M5"/>
    <mergeCell ref="I7:K7"/>
    <mergeCell ref="C17:M17"/>
    <mergeCell ref="C19:D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allowBlank="1" showInputMessage="1" showErrorMessage="1" prompt="Celda formulada, información proveniente de la pestaña de deficiencias." sqref="E23" xr:uid="{92EED76E-8AEA-4097-A50B-A05F3DC7AF15}"/>
    <dataValidation type="list" allowBlank="1" showInputMessage="1" showErrorMessage="1" sqref="N19:O19" xr:uid="{F42B2A7E-9B58-4A20-96AC-D995250F5924}">
      <formula1>"Si,No"</formula1>
    </dataValidation>
    <dataValidation type="list" allowBlank="1" showInputMessage="1" showErrorMessage="1" sqref="N20:O20 E20:E21" xr:uid="{CA8CF8F2-2F1D-435D-ADC1-898EE828B229}">
      <formula1>"Si, No"</formula1>
    </dataValidation>
    <dataValidation type="list" allowBlank="1" showInputMessage="1" showErrorMessage="1" sqref="E19" xr:uid="{8E0D5CB1-30B3-47FD-A927-808854C06DD4}">
      <formula1>"Si,No,En proceso"</formula1>
    </dataValidation>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 JULIO -DIC 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Felipe Ramirez B</dc:creator>
  <cp:lastModifiedBy>Felipe Ramirez B</cp:lastModifiedBy>
  <dcterms:created xsi:type="dcterms:W3CDTF">2023-06-23T16:41:55Z</dcterms:created>
  <dcterms:modified xsi:type="dcterms:W3CDTF">2023-06-23T16:43:22Z</dcterms:modified>
</cp:coreProperties>
</file>