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C:\Users\jarredondo\Desktop\Control Interno 2024\INFORMES A PUBLICAR EN PAG WEB PENDIENTES 2023\"/>
    </mc:Choice>
  </mc:AlternateContent>
  <xr:revisionPtr revIDLastSave="0" documentId="8_{D3D71C6B-5BB3-42FF-BC8F-70C10EBC668C}" xr6:coauthVersionLast="36" xr6:coauthVersionMax="36" xr10:uidLastSave="{00000000-0000-0000-0000-000000000000}"/>
  <bookViews>
    <workbookView xWindow="0" yWindow="0" windowWidth="28800" windowHeight="12225" xr2:uid="{35B4AE65-0CBA-4B54-B0E3-1105CBF73AB1}"/>
  </bookViews>
  <sheets>
    <sheet name="Conclusiones 2023-1" sheetId="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0">#REF!</definedName>
    <definedName name="\0">#REF!</definedName>
    <definedName name="\BD" localSheetId="0">#REF!</definedName>
    <definedName name="\BD">#REF!</definedName>
    <definedName name="\BJ" localSheetId="0">#REF!</definedName>
    <definedName name="\BJ">#REF!</definedName>
    <definedName name="\BP">#REF!</definedName>
    <definedName name="\c">[1]BDATOS!#REF!</definedName>
    <definedName name="\CA" localSheetId="0">#REF!</definedName>
    <definedName name="\CA">#REF!</definedName>
    <definedName name="\i" localSheetId="0">#REF!</definedName>
    <definedName name="\i">#REF!</definedName>
    <definedName name="\m" localSheetId="0">#REF!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 localSheetId="0">'[3]384-Acciones Corporacion'!#REF!</definedName>
    <definedName name="_296">'[3]384-Acciones Corporacion'!#REF!</definedName>
    <definedName name="_3__123Graph_AC86W90" hidden="1">[2]WIZ!$AF$19:$AF$30</definedName>
    <definedName name="_304" localSheetId="0">'[3]384-Acciones Corporacion'!#REF!</definedName>
    <definedName name="_304">'[3]384-Acciones Corporacion'!#REF!</definedName>
    <definedName name="_312" localSheetId="0">'[3]384-Acciones Corporacion'!#REF!</definedName>
    <definedName name="_312">'[3]384-Acciones Corporacion'!#REF!</definedName>
    <definedName name="_320" localSheetId="0">'[3]384-Acciones Corporacion'!#REF!</definedName>
    <definedName name="_320">'[3]384-Acciones Corporacion'!#REF!</definedName>
    <definedName name="_336" localSheetId="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 localSheetId="0">'[3]384-Acciones Corporacion'!#REF!</definedName>
    <definedName name="_522">'[3]384-Acciones Corporacion'!#REF!</definedName>
    <definedName name="_530" localSheetId="0">'[3]384-Acciones Corporacion'!#REF!</definedName>
    <definedName name="_530">'[3]384-Acciones Corporacion'!#REF!</definedName>
    <definedName name="_546" localSheetId="0">'[3]384-Acciones Corporacion'!#REF!</definedName>
    <definedName name="_546">'[3]384-Acciones Corporacion'!#REF!</definedName>
    <definedName name="_554" localSheetId="0">'[3]384-Acciones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#REF!</definedName>
    <definedName name="_xlnm._FilterDatabase" hidden="1">#REF!</definedName>
    <definedName name="_Key1" localSheetId="0"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localSheetId="0" hidden="1">#REF!</definedName>
    <definedName name="_Sort" hidden="1">#REF!</definedName>
    <definedName name="A">[5]oficial!$A$1:$H$160</definedName>
    <definedName name="A_IMPRESIÓN_IM" localSheetId="0">#REF!</definedName>
    <definedName name="A_IMPRESIÓN_IM">#REF!</definedName>
    <definedName name="A205_" localSheetId="0">#REF!</definedName>
    <definedName name="A205_">#REF!</definedName>
    <definedName name="A242_" localSheetId="0">#REF!</definedName>
    <definedName name="A242_">#REF!</definedName>
    <definedName name="A255_">#REF!</definedName>
    <definedName name="A498_">#REF!</definedName>
    <definedName name="A534_">#N/A</definedName>
    <definedName name="A598_" localSheetId="0">#REF!</definedName>
    <definedName name="A598_">#REF!</definedName>
    <definedName name="A641_" localSheetId="0">#REF!</definedName>
    <definedName name="A641_">#REF!</definedName>
    <definedName name="A68_" localSheetId="0">#REF!</definedName>
    <definedName name="A68_">#REF!</definedName>
    <definedName name="A784_">#REF!</definedName>
    <definedName name="ACCIONISTASTOTAL">'[6]Oper recip'!#REF!</definedName>
    <definedName name="Accounts" localSheetId="0">#REF!</definedName>
    <definedName name="Accounts">#REF!</definedName>
    <definedName name="Accrual___payment_of_dividends" localSheetId="0">#REF!</definedName>
    <definedName name="Accrual___payment_of_dividends">#REF!</definedName>
    <definedName name="ACT" localSheetId="0">#REF!</definedName>
    <definedName name="ACT">#REF!</definedName>
    <definedName name="AFANT">#REF!</definedName>
    <definedName name="AFHOY">#REF!</definedName>
    <definedName name="ahaccionistas01">#REF!</definedName>
    <definedName name="AJPAAG">#REF!</definedName>
    <definedName name="Anexo" localSheetId="0" hidden="1">{"'para SB'!$A$1420:$F$1479"}</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localSheetId="0" hidden="1">#REF!</definedName>
    <definedName name="AS2TickmarkLS" hidden="1">#REF!</definedName>
    <definedName name="AS2VersionLS" hidden="1">300</definedName>
    <definedName name="ASFSD" localSheetId="0">#REF!</definedName>
    <definedName name="ASFSD">#REF!</definedName>
    <definedName name="Assertions" localSheetId="0">#REF!</definedName>
    <definedName name="Assertions">#REF!</definedName>
    <definedName name="BASE" localSheetId="0">#REF!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 localSheetId="0">#REF!</definedName>
    <definedName name="BLOQUE">#REF!</definedName>
    <definedName name="BuiltIn_Print_Area___0" localSheetId="0">#REF!</definedName>
    <definedName name="BuiltIn_Print_Area___0">#REF!</definedName>
    <definedName name="BuiltIn_Print_Titles___0" localSheetId="0">#REF!</definedName>
    <definedName name="BuiltIn_Print_Titles___0">#REF!</definedName>
    <definedName name="CALCULO" localSheetId="0">[1]BDATOS!#REF!</definedName>
    <definedName name="CALCULO">[1]BDATOS!#REF!</definedName>
    <definedName name="CAR" localSheetId="0">#REF!</definedName>
    <definedName name="CAR">#REF!</definedName>
    <definedName name="CAVR" localSheetId="0">#REF!</definedName>
    <definedName name="CAVR">#REF!</definedName>
    <definedName name="cdtaccinistas01" localSheetId="0">#REF!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 localSheetId="0">#REF!,#REF!,#REF!,#REF!,#REF!</definedName>
    <definedName name="COMP3CM">#REF!,#REF!,#REF!,#REF!,#REF!</definedName>
    <definedName name="COMP3PM" localSheetId="0">#REF!,#REF!,#REF!,#REF!</definedName>
    <definedName name="COMP3PM">#REF!,#REF!,#REF!,#REF!</definedName>
    <definedName name="COMP3PY" localSheetId="0">#REF!,#REF!,#REF!,#REF!,#REF!</definedName>
    <definedName name="COMP3PY">#REF!,#REF!,#REF!,#REF!,#REF!</definedName>
    <definedName name="COMPCM" localSheetId="0">#REF!,#REF!,#REF!,#REF!,#REF!,#REF!,#REF!</definedName>
    <definedName name="COMPCM">#REF!,#REF!,#REF!,#REF!,#REF!,#REF!,#REF!</definedName>
    <definedName name="COMPPM" localSheetId="0">#REF!,#REF!,#REF!,#REF!,#REF!,#REF!,#REF!</definedName>
    <definedName name="COMPPM">#REF!,#REF!,#REF!,#REF!,#REF!,#REF!,#REF!</definedName>
    <definedName name="COMPPY" localSheetId="0">#REF!,#REF!,#REF!,#REF!,#REF!,#REF!,#REF!,#REF!</definedName>
    <definedName name="COMPPY">#REF!,#REF!,#REF!,#REF!,#REF!,#REF!,#REF!,#REF!</definedName>
    <definedName name="con10_partic" localSheetId="0">#REF!</definedName>
    <definedName name="con10_partic">#REF!</definedName>
    <definedName name="conahdirectivos01" localSheetId="0">#REF!</definedName>
    <definedName name="conahdirectivos01">#REF!</definedName>
    <definedName name="conahojunta01" localSheetId="0">#REF!</definedName>
    <definedName name="conahojunta01">#REF!</definedName>
    <definedName name="concdtdirectivos01">#REF!</definedName>
    <definedName name="concdtentidades01">#REF!</definedName>
    <definedName name="CONGASTO">[1]BDATOS!#REF!</definedName>
    <definedName name="conotros" localSheetId="0">#REF!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 localSheetId="0">#REF!</definedName>
    <definedName name="CORDEN">#REF!</definedName>
    <definedName name="CREDITO">[10]oficial!$H$1:$H$160</definedName>
    <definedName name="CUENTA96" localSheetId="0">#REF!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0" hidden="1">[4]B.BTA.S.VALORES!#REF!</definedName>
    <definedName name="Div" hidden="1">[4]B.BTA.S.VALORES!#REF!</definedName>
    <definedName name="Divide" localSheetId="0">#REF!</definedName>
    <definedName name="Divide">#REF!</definedName>
    <definedName name="doce">'[13]Anexo-Participaciones Dic-11'!$E$22</definedName>
    <definedName name="ELIEXTRA">'[14]ELIMINA EXT'!$A$3:$Y$217</definedName>
    <definedName name="ELIFIL">[14]ELIMINA!$A$4:$AM$231</definedName>
    <definedName name="ELIMEXT" localSheetId="0">#REF!</definedName>
    <definedName name="ELIMEXT">#REF!</definedName>
    <definedName name="ELIMINA" localSheetId="0">#REF!</definedName>
    <definedName name="ELIMINA">#REF!</definedName>
    <definedName name="entidades" localSheetId="0">#REF!</definedName>
    <definedName name="entidades">#REF!</definedName>
    <definedName name="EPIANDES">#REF!</definedName>
    <definedName name="ESCRIBA">[1]BDATOS!#REF!</definedName>
    <definedName name="ESTADOS_FINANCIEROS_A_PROCESAR" localSheetId="0">#REF!</definedName>
    <definedName name="ESTADOS_FINANCIEROS_A_PROCESAR">#REF!</definedName>
    <definedName name="ESTCAM" localSheetId="0">#REF!</definedName>
    <definedName name="ESTCAM">#REF!</definedName>
    <definedName name="ET" localSheetId="0">#REF!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0">#REF!</definedName>
    <definedName name="INDI">#REF!</definedName>
    <definedName name="INDICACART" localSheetId="0">#REF!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 localSheetId="0">#REF!</definedName>
    <definedName name="MC.PL_Cuentas">#REF!</definedName>
    <definedName name="MC.PL_Monto" localSheetId="0">#REF!</definedName>
    <definedName name="MC.PL_Monto">#REF!</definedName>
    <definedName name="MESANT" localSheetId="0">#REF!</definedName>
    <definedName name="MESANT">#REF!</definedName>
    <definedName name="MESES">'[18]7'!$AL$3:$AL$7</definedName>
    <definedName name="MESHOY" localSheetId="0">#REF!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0">#REF!</definedName>
    <definedName name="MultiSelectNames">#REF!</definedName>
    <definedName name="Nivel" localSheetId="0">#REF!</definedName>
    <definedName name="Nivel">#REF!</definedName>
    <definedName name="NOPUC" localSheetId="0">#REF!</definedName>
    <definedName name="NOPUC">#REF!</definedName>
    <definedName name="OFI">[10]oficial!$A$1:$H$160</definedName>
    <definedName name="ORDEN1" localSheetId="0">#REF!</definedName>
    <definedName name="ORDEN1">#REF!</definedName>
    <definedName name="ORDEN2" localSheetId="0">#REF!</definedName>
    <definedName name="ORDEN2">#REF!</definedName>
    <definedName name="ORDEN3" localSheetId="0">#REF!</definedName>
    <definedName name="ORDEN3">#REF!</definedName>
    <definedName name="ORDEN4">#REF!</definedName>
    <definedName name="ORDEN5">#REF!</definedName>
    <definedName name="ORDEN6">#REF!</definedName>
    <definedName name="p">'[19]Participación Accionaria Junio '!$K$11</definedName>
    <definedName name="PAS" localSheetId="0">#REF!</definedName>
    <definedName name="PAS">#REF!</definedName>
    <definedName name="PAT" localSheetId="0">#REF!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0">#REF!</definedName>
    <definedName name="PRES">#REF!</definedName>
    <definedName name="PRES1" localSheetId="0">#REF!</definedName>
    <definedName name="PRES1">#REF!</definedName>
    <definedName name="Presup" localSheetId="0">SUMIF([22]DATA!$H$1:$H$65536,#REF!&amp;"-"&amp;#REF!&amp;"-"&amp;MONTH(#REF!),[22]DATA!$G$1:$G$65536)</definedName>
    <definedName name="Presup">SUMIF([22]DATA!$H$1:$H$65536,#REF!&amp;"-"&amp;#REF!&amp;"-"&amp;MONTH(#REF!),[22]DATA!$G$1:$G$65536)</definedName>
    <definedName name="ProductivityWith">[9]!ProductivityWith</definedName>
    <definedName name="ProductivityWithout">[9]!ProductivityWithout</definedName>
    <definedName name="PUC" localSheetId="0">#REF!</definedName>
    <definedName name="PUC">#REF!</definedName>
    <definedName name="PYG" localSheetId="0">#REF!</definedName>
    <definedName name="PYG">#REF!</definedName>
    <definedName name="PYGBONOS" localSheetId="0">#REF!</definedName>
    <definedName name="PYGBONOS">#REF!</definedName>
    <definedName name="PYGCAMBIOS">#REF!</definedName>
    <definedName name="PYGRENTA">#REF!</definedName>
    <definedName name="PYGTESOROS">#REF!</definedName>
    <definedName name="qeq">SUMIF([7]DATA1!$B$1:$B$65536,[8]Octubre!$C1,[7]DATA1!XFA$1:XFA$65536)</definedName>
    <definedName name="ref_contr" localSheetId="0">#REF!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SUMIF([7]DATA2!XFB$1:XFB$65536,[8]Octubre!$C1,[7]DATA2!A$1:A$65536)</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0">#REF!</definedName>
    <definedName name="TestTypes">#REF!</definedName>
    <definedName name="TextRefCopyRangeCount" hidden="1">1</definedName>
    <definedName name="Títulos_a_imprimir_IM" localSheetId="0">#REF!,#REF!</definedName>
    <definedName name="Títulos_a_imprimir_IM">#REF!,#REF!</definedName>
    <definedName name="TOTAL" localSheetId="0">#REF!</definedName>
    <definedName name="TOTAL">#REF!</definedName>
    <definedName name="Total_Contagio">SUMIF([7]DATA1!$B$1:$B$65536,[8]Octubre!$C1,[7]DATA1!K$1:K$65536)</definedName>
    <definedName name="Total_Mora">SUMIF([7]DATA1!$B$1:$B$65536,[8]Octubre!$C1,[7]DATA1!K$1:K$65536)</definedName>
    <definedName name="TypesOfTransaction" localSheetId="0">#REF!</definedName>
    <definedName name="TypesOfTransaction">#REF!</definedName>
    <definedName name="uno">'[13]Anexo-Participaciones Dic-11'!$E$9</definedName>
    <definedName name="utilidad" localSheetId="0">'[6]Estado de Resultados'!#REF!</definedName>
    <definedName name="utilidad">'[6]Estado de Resultados'!#REF!</definedName>
    <definedName name="VALID" localSheetId="0">#REF!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 localSheetId="0">#REF!</definedName>
    <definedName name="veinticuatro">#REF!</definedName>
    <definedName name="veintidos" localSheetId="0">#REF!</definedName>
    <definedName name="veintidos">#REF!</definedName>
    <definedName name="veintitres" localSheetId="0">#REF!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3" l="1"/>
  <c r="O33" i="3" s="1"/>
  <c r="E33" i="3"/>
  <c r="G31" i="3"/>
  <c r="O31" i="3" s="1"/>
  <c r="E31" i="3"/>
  <c r="G29" i="3"/>
  <c r="O29" i="3" s="1"/>
  <c r="E29" i="3"/>
  <c r="G27" i="3"/>
  <c r="O27" i="3" s="1"/>
  <c r="E27" i="3"/>
  <c r="G25" i="3"/>
  <c r="O25" i="3" s="1"/>
  <c r="E25" i="3"/>
  <c r="M7" i="3" l="1"/>
</calcChain>
</file>

<file path=xl/sharedStrings.xml><?xml version="1.0" encoding="utf-8"?>
<sst xmlns="http://schemas.openxmlformats.org/spreadsheetml/2006/main" count="37" uniqueCount="35">
  <si>
    <t>Nombre de la Entidad:</t>
  </si>
  <si>
    <t>CONCEJO DE MEDELLÍN</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</si>
  <si>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</si>
  <si>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</si>
  <si>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</si>
  <si>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</si>
  <si>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</si>
  <si>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</si>
  <si>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</si>
  <si>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</si>
  <si>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</si>
  <si>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</si>
  <si>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</si>
  <si>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</si>
  <si>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</si>
  <si>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</si>
  <si>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</si>
  <si>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Se logra identificar avances importantes con relación a los diferentes procesos y procedimientos de la Corporación, con aumento de porcentajes como se logra evidenciar en la sensibilización del código de integridad, todo esto, de acuerdo a las dimensiones y / o políticas asociadas o requeridas.
Sin embargo, se debe dar un cumplimiento oportuno al cumplimiento de las acciones de mejora propuesta, la implementación del autocontrol, los diferentes compromisos de los servidores públicos, con relación a la importacia del sistema de Control Interno; en el entendido que, con cada una de las estrategias definidas, buscan fortalecer en el Concejo de Medellín, cada uno de sus procesos.
Finalmente, lograr la implementación de las estrategias que permitan acciones para mejorar en la implementación y evaluación de los planes y procedimientos relacionados con el ingreso, gestión y retiro del talento humano, y demás acciones en cabeza de los servidores públicos con un cumplimiento importante que logre fortalecer el talento humano de la entidad.</t>
  </si>
  <si>
    <t>Evaluación de riesgos</t>
  </si>
  <si>
    <t>Desde la oficina de control interno, se identifica que el sistema gestión corporativo, se ejecuta en diferentes acciones y actualizaciones con relación a la matriz de riesgos de la Corporación, las cuales permiten que se ejecuten los controles, con el fin de que se conlleve a mejorar  los riesgos más críticos en donde cada riesgo identificado deba ser reportado en la herramienta ISOLUCION para los respectivos controles y seguimientos.</t>
  </si>
  <si>
    <t>Actividades de control</t>
  </si>
  <si>
    <t>Durante el segundo semestre de 2022, se identificó un papel más activo en el proceso de evaluación del sistema. Se insiste en las actividades de autocontrol, y cultura en el manejo de los procesos de la Corporación a través de actividades de sensibilización. Los procesos de gestión con relación a los procesos de de carácter tecnológico se sugiere un seguimiento muy específico a los riesgos y verificar que el personal directamente responsable avance en las acciones a las que haya lugar.</t>
  </si>
  <si>
    <t>Información y comunicación</t>
  </si>
  <si>
    <t>Se evidencia que se cuenta con los diferentes planes y políticas de comunicaciones y avanza en los mecanismos de percepción de satisfacciones ante el cliente externo como interno y logra fortalecer el nivel de evaluación para llevar a cabo en tales actividades. Se desarrollan algunas acciones en el manejo de la información, desde su identificación, clasificación y confidencialidad.</t>
  </si>
  <si>
    <t xml:space="preserve">Monitoreo </t>
  </si>
  <si>
    <t>01 de enero al 31 de julio de 2023</t>
  </si>
  <si>
    <t>Para el avance del segundo semestre en la evaluación de las actividades de monitoreo, la Corporación tiene aprobó a través del CIG&amp;D, un ciclo de auditorías internas, cuyos resultados son reportados a los líderes de procesos y a la Alta Dirección; de todas las auditorias se tienen planes de mejoramiento. El monitoreo y seguimiento lo complementan los indicadores, seguimientos trimestrales y rendiciones de cuenta a los órganos de control. Se sugiere realizar espacios de seguimiento y evaluación más seguidos desde el Comité Institucional de Control Interno, instancia vital para el manejo del sistema de control interno, y poder identificar las debilidades en este componente.</t>
  </si>
  <si>
    <t>Desde la oficina de control interno se identifica la articulación operativa entre los cinco componentes para el primer semestre de 2023, dándose una sinergia entre componentes y resultados que impactan directamente al sistema de control interno de la corporación.</t>
  </si>
  <si>
    <t>Desde las diferentes acciones, actividades, normas, aplicables al sistema de control interno, se ha buscado establecer mecanismos que impacten de manera positiva, y se evite la materialización de riesgos en la corporación, dandose avance efectivo de la gestión para los diferentes procesos, lo cual optimiza el sistema de control interno corporativo.</t>
  </si>
  <si>
    <t xml:space="preserve">Desde los diferentes analisis que dan las lineas de defensa institucionales, se toman decisiones que velen por la integridad del sistema de control interno, directrices que son evaluadas y consolidadas en los diferentes comites institucionales de control interno, con el objetivo de mantener el control de riesgos en la entidad. </t>
  </si>
  <si>
    <t>Se logra tener un avance importante con relación a esta dimensión, considerando que cada uno de los procesos en cabeza de sus responsables, han adelantado diferentes acciones tendientes a la disciplina del autocontrol y del impacto en todos los componentes de la gestión de riesgo.
Se identifica el compromiso de cada una de las partes involucradas en la ejecución y consecución de estrategias que permiten el fortalecimiento al Sistema de Control Interno de la Corporación.
Por último, se avanza en la implementación de acciones que tendientes la mejora continua, estructurándose procedimientos que permiten a los servidores públicos más claridad y eficacia generando un cumplimiento importante que da lugar al fortalecimiento de la gestión del talento humano en la entidad.</t>
  </si>
  <si>
    <t>Desde la oficina de control interno, se identifica que el sistema gestión corporativo, se ejecuta en diferentes acciones y actualizaciones con relación a la matriz de riesgos de la Corporación, las cuales permiten que se ejecuten los controles, con el fin de que se conlleve a mitigar los riesgos más críticos en donde cada riesgo identificado deba ser reportado en la herramienta ISOLUCION para los respectivos controles y seguimientos, mejorando la evaluación del riesgo para la presente medición, lo cual da claridad sobre la mejora contínua en el ejercicio del manejo y control de riesgos en la corporación.</t>
  </si>
  <si>
    <t xml:space="preserve">Para este primer semestre, se realizó un rol más activo en el proceso de evaluación del sistema de control interno por parte de los responsables de cada proceso. Se insta a la aplicación de las actividades de autocontrol, y cultura en el manejo dela gestión en la Corporación, a través de actividades de sensibilización. Los procesos de gestión, con relación a los procesos de carácter tecnológico se sugiere un seguimiento muy específico a los riesgos y verificar que el personal directamente responsable avance en las acciones a las que haya lugar. </t>
  </si>
  <si>
    <t>Se evidencia que se cuenta con los diferentes planes y políticas de comunicaciones, y se avanza en los mecanismos de percepción de satisfacciones ante el cliente externo como interno, y se logra fortalecer el nivel de evaluación para llevar a cabo dichas actividades comunicacionales. Se desarrollan algunas acciones en el manejo de la información, desde su identificación, clasificación y confidencialidad, incrementandose en el componente una mejora en su resultado.</t>
  </si>
  <si>
    <t>Para el primer semestre de 2023, en la evaluación de las actividades de monitoreo, se aprobó a través del CICCI: El plan anual de auditorías 2023, el cual se ha ido ejecutando dentro de las fechas establecidas. De la misma manera, el monitoreo a través de los diferentes seguimientos y las rendiciones de cuenta a los órganos de control. 
En los diferentes seguimientos institucionales, se han socializado oportunamente en los Comités Institucionales de Coordinación y de Control Interno ( CICCI ) los resultados de los informes de las diferentes líneas de defensa, con el fin de fortalecer y mejorar cada vez más el sistema de control interno corporativo.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</si>
</sst>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3" x14ac:knownFonts="1">
    <font>
      <sz val="10"/>
      <color theme="1"/>
      <name val="Arial"/>
      <family val="2"/>
    </font>
    <font>
      <b/>
      <sz val="20"/>
      <color theme="0"/>
      <name val="Arial Narrow"/>
      <family val="2"/>
    </font>
    <font>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sz val="25"/>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sz val="12"/>
      <color theme="1"/>
      <name val="Arial"/>
      <family val="2"/>
    </font>
    <font>
      <b/>
      <i/>
      <sz val="10"/>
      <name val="Arial"/>
      <family val="2"/>
    </font>
    <font>
      <b/>
      <i/>
      <sz val="10"/>
      <color theme="1"/>
      <name val="Arial"/>
      <family val="2"/>
    </font>
    <font>
      <b/>
      <sz val="11"/>
      <name val="Arial"/>
      <family val="2"/>
    </font>
    <font>
      <sz val="22"/>
      <color theme="1"/>
      <name val="Arial"/>
      <family val="2"/>
    </font>
  </fonts>
  <fills count="12">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rgb="FF7030A0"/>
        <bgColor indexed="64"/>
      </patternFill>
    </fill>
    <fill>
      <patternFill patternType="solid">
        <fgColor theme="9" tint="-0.499984740745262"/>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8">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164" fontId="3" fillId="2" borderId="0" xfId="0" applyNumberFormat="1" applyFont="1" applyFill="1" applyAlignment="1">
      <alignment horizontal="center"/>
    </xf>
    <xf numFmtId="0" fontId="4" fillId="2" borderId="0" xfId="0" applyFont="1" applyFill="1" applyAlignment="1">
      <alignment vertical="center"/>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0"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1" fillId="2" borderId="0" xfId="0" applyFont="1" applyFill="1" applyAlignment="1">
      <alignment wrapText="1"/>
    </xf>
    <xf numFmtId="0" fontId="5" fillId="3" borderId="28" xfId="0" applyFont="1" applyFill="1" applyBorder="1" applyAlignment="1">
      <alignment horizontal="center" vertical="center" wrapText="1"/>
    </xf>
    <xf numFmtId="0" fontId="9" fillId="0" borderId="0" xfId="0" applyFont="1" applyAlignment="1">
      <alignment horizontal="center" vertical="center" wrapText="1"/>
    </xf>
    <xf numFmtId="0" fontId="12" fillId="3" borderId="28"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2" borderId="0" xfId="0" applyFont="1" applyFill="1" applyAlignment="1">
      <alignment wrapText="1"/>
    </xf>
    <xf numFmtId="0" fontId="15" fillId="0" borderId="0" xfId="0" applyFont="1" applyAlignment="1">
      <alignment horizontal="center" wrapText="1"/>
    </xf>
    <xf numFmtId="0" fontId="0" fillId="0" borderId="30" xfId="0" applyBorder="1"/>
    <xf numFmtId="0" fontId="5" fillId="4" borderId="6" xfId="0" applyFont="1" applyFill="1" applyBorder="1" applyAlignment="1">
      <alignment horizontal="center" vertical="center" wrapText="1"/>
    </xf>
    <xf numFmtId="0" fontId="12"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6" fillId="5" borderId="6" xfId="0" applyNumberFormat="1" applyFont="1" applyFill="1" applyBorder="1" applyAlignment="1" applyProtection="1">
      <alignment horizontal="center" vertical="center"/>
      <protection hidden="1"/>
    </xf>
    <xf numFmtId="0" fontId="17" fillId="0" borderId="31" xfId="0" applyFont="1" applyBorder="1" applyAlignment="1" applyProtection="1">
      <alignment vertical="center" wrapText="1"/>
      <protection locked="0"/>
    </xf>
    <xf numFmtId="0" fontId="9" fillId="0" borderId="0" xfId="0" applyFont="1" applyAlignment="1">
      <alignment vertical="center"/>
    </xf>
    <xf numFmtId="0" fontId="9" fillId="0" borderId="11" xfId="0" applyFont="1" applyBorder="1" applyAlignment="1">
      <alignment vertical="center"/>
    </xf>
    <xf numFmtId="0" fontId="17" fillId="0" borderId="11" xfId="0" applyFont="1" applyBorder="1" applyAlignment="1" applyProtection="1">
      <alignment horizontal="center"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6" borderId="6" xfId="0" applyFont="1" applyFill="1" applyBorder="1" applyAlignment="1">
      <alignment horizontal="center" vertical="center" wrapText="1"/>
    </xf>
    <xf numFmtId="0" fontId="18" fillId="0" borderId="31" xfId="0" applyFont="1" applyBorder="1" applyAlignment="1" applyProtection="1">
      <alignment vertical="center" wrapText="1"/>
      <protection locked="0"/>
    </xf>
    <xf numFmtId="0" fontId="0" fillId="0" borderId="11" xfId="0" applyBorder="1"/>
    <xf numFmtId="0" fontId="17" fillId="0" borderId="11" xfId="0" applyFont="1" applyBorder="1" applyAlignment="1" applyProtection="1">
      <alignment horizontal="left" vertical="center" wrapText="1"/>
      <protection locked="0"/>
    </xf>
    <xf numFmtId="0" fontId="18" fillId="0" borderId="32" xfId="0" applyFont="1" applyBorder="1" applyAlignment="1" applyProtection="1">
      <alignment vertical="top" wrapText="1"/>
      <protection locked="0"/>
    </xf>
    <xf numFmtId="0" fontId="12" fillId="2" borderId="0" xfId="0" applyFont="1" applyFill="1" applyAlignment="1">
      <alignment vertical="center"/>
    </xf>
    <xf numFmtId="0" fontId="9" fillId="2" borderId="0" xfId="0" applyFont="1" applyFill="1" applyAlignment="1">
      <alignment horizontal="left" vertical="center"/>
    </xf>
    <xf numFmtId="0" fontId="19" fillId="2" borderId="0" xfId="0" applyFont="1" applyFill="1" applyAlignment="1">
      <alignment vertical="center"/>
    </xf>
    <xf numFmtId="0" fontId="20" fillId="2" borderId="0" xfId="0" applyFont="1" applyFill="1"/>
    <xf numFmtId="0" fontId="0" fillId="2" borderId="33" xfId="0" applyFill="1" applyBorder="1"/>
    <xf numFmtId="0" fontId="0" fillId="2" borderId="34" xfId="0" applyFill="1" applyBorder="1"/>
    <xf numFmtId="0" fontId="0" fillId="2" borderId="35" xfId="0" applyFill="1" applyBorder="1"/>
    <xf numFmtId="0" fontId="5" fillId="7"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9" fontId="16" fillId="9" borderId="6" xfId="0" applyNumberFormat="1" applyFont="1" applyFill="1" applyBorder="1" applyAlignment="1" applyProtection="1">
      <alignment horizontal="center" vertical="center"/>
      <protection hidden="1"/>
    </xf>
    <xf numFmtId="0" fontId="5" fillId="11" borderId="6" xfId="0" applyFont="1" applyFill="1" applyBorder="1" applyAlignment="1">
      <alignment horizontal="center" vertical="center" wrapText="1"/>
    </xf>
    <xf numFmtId="0" fontId="12" fillId="11" borderId="29" xfId="0" applyFont="1" applyFill="1" applyBorder="1" applyAlignment="1">
      <alignment horizontal="center" vertical="center" wrapText="1"/>
    </xf>
    <xf numFmtId="0" fontId="12" fillId="11" borderId="15" xfId="0" applyFont="1" applyFill="1" applyBorder="1" applyAlignment="1">
      <alignment horizontal="center" vertical="center" wrapText="1"/>
    </xf>
    <xf numFmtId="0" fontId="12" fillId="11" borderId="0" xfId="0" applyFont="1" applyFill="1" applyAlignment="1">
      <alignment horizontal="center" vertical="center" wrapText="1"/>
    </xf>
    <xf numFmtId="0" fontId="1" fillId="11" borderId="6" xfId="0" applyFont="1" applyFill="1" applyBorder="1" applyAlignment="1">
      <alignment horizontal="center" vertical="center"/>
    </xf>
    <xf numFmtId="9" fontId="6" fillId="11" borderId="15" xfId="0" applyNumberFormat="1" applyFont="1" applyFill="1" applyBorder="1" applyAlignment="1" applyProtection="1">
      <alignment horizontal="center" vertical="center"/>
      <protection hidden="1"/>
    </xf>
    <xf numFmtId="9" fontId="16" fillId="9" borderId="6" xfId="0" applyNumberFormat="1" applyFont="1" applyFill="1" applyBorder="1" applyAlignment="1" applyProtection="1">
      <alignment horizontal="center" vertical="center"/>
      <protection locked="0"/>
    </xf>
    <xf numFmtId="9" fontId="16" fillId="10" borderId="6" xfId="0" applyNumberFormat="1" applyFont="1" applyFill="1" applyBorder="1" applyAlignment="1" applyProtection="1">
      <alignment horizontal="center" vertical="center"/>
      <protection locked="0"/>
    </xf>
    <xf numFmtId="49" fontId="21" fillId="0" borderId="20" xfId="0" applyNumberFormat="1" applyFont="1" applyBorder="1" applyAlignment="1">
      <alignment horizontal="left" vertical="center" wrapText="1"/>
    </xf>
    <xf numFmtId="49" fontId="21" fillId="0" borderId="21" xfId="0" applyNumberFormat="1" applyFont="1" applyBorder="1" applyAlignment="1">
      <alignment horizontal="left" vertical="center" wrapText="1"/>
    </xf>
    <xf numFmtId="49" fontId="22" fillId="2" borderId="23" xfId="0" applyNumberFormat="1" applyFont="1" applyFill="1" applyBorder="1" applyAlignment="1" applyProtection="1">
      <alignment horizontal="left" vertical="top" wrapText="1"/>
      <protection locked="0"/>
    </xf>
    <xf numFmtId="49" fontId="22" fillId="2" borderId="24" xfId="0" applyNumberFormat="1" applyFont="1" applyFill="1" applyBorder="1" applyAlignment="1" applyProtection="1">
      <alignment horizontal="left" vertical="top" wrapText="1"/>
      <protection locked="0"/>
    </xf>
    <xf numFmtId="49" fontId="22" fillId="2" borderId="25" xfId="0" applyNumberFormat="1" applyFont="1" applyFill="1" applyBorder="1" applyAlignment="1" applyProtection="1">
      <alignment horizontal="left" vertical="top" wrapText="1"/>
      <protection locked="0"/>
    </xf>
    <xf numFmtId="49" fontId="21" fillId="0" borderId="26" xfId="0" applyNumberFormat="1" applyFont="1" applyBorder="1" applyAlignment="1">
      <alignment horizontal="left" vertical="center" wrapText="1"/>
    </xf>
    <xf numFmtId="49" fontId="21" fillId="0" borderId="27" xfId="0" applyNumberFormat="1" applyFont="1" applyBorder="1" applyAlignment="1">
      <alignment horizontal="left" vertical="center" wrapText="1"/>
    </xf>
    <xf numFmtId="0" fontId="1" fillId="11" borderId="5" xfId="0" applyFont="1" applyFill="1" applyBorder="1" applyAlignment="1">
      <alignment horizontal="center" vertical="center" wrapText="1"/>
    </xf>
    <xf numFmtId="0" fontId="1" fillId="11"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6" fillId="11" borderId="12" xfId="0" applyFont="1" applyFill="1" applyBorder="1" applyAlignment="1">
      <alignment horizontal="center" vertical="center" wrapText="1"/>
    </xf>
    <xf numFmtId="0" fontId="6" fillId="11" borderId="13"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5" fillId="11" borderId="16" xfId="0" applyFont="1" applyFill="1" applyBorder="1" applyAlignment="1">
      <alignment horizontal="center" vertical="center"/>
    </xf>
    <xf numFmtId="0" fontId="5" fillId="11" borderId="17" xfId="0" applyFont="1" applyFill="1" applyBorder="1" applyAlignment="1">
      <alignment horizontal="center" vertical="center"/>
    </xf>
    <xf numFmtId="0" fontId="5" fillId="11" borderId="18" xfId="0" applyFont="1" applyFill="1" applyBorder="1" applyAlignment="1">
      <alignment horizontal="center" vertical="center"/>
    </xf>
    <xf numFmtId="49" fontId="21" fillId="2" borderId="20" xfId="0" applyNumberFormat="1" applyFont="1" applyFill="1" applyBorder="1" applyAlignment="1">
      <alignment horizontal="left" vertical="center" wrapText="1"/>
    </xf>
    <xf numFmtId="49" fontId="21" fillId="2" borderId="21" xfId="0" applyNumberFormat="1" applyFont="1" applyFill="1" applyBorder="1" applyAlignment="1">
      <alignment horizontal="left" vertical="center" wrapText="1"/>
    </xf>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816428</xdr:colOff>
      <xdr:row>14</xdr:row>
      <xdr:rowOff>34633</xdr:rowOff>
    </xdr:to>
    <xdr:pic>
      <xdr:nvPicPr>
        <xdr:cNvPr id="2" name="Imagen 1">
          <a:extLst>
            <a:ext uri="{FF2B5EF4-FFF2-40B4-BE49-F238E27FC236}">
              <a16:creationId xmlns:a16="http://schemas.microsoft.com/office/drawing/2014/main" id="{AE2F3C14-D2EF-4896-BB7A-BC231B90E9F3}"/>
            </a:ext>
          </a:extLst>
        </xdr:cNvPr>
        <xdr:cNvPicPr>
          <a:picLocks noChangeAspect="1"/>
        </xdr:cNvPicPr>
      </xdr:nvPicPr>
      <xdr:blipFill>
        <a:blip xmlns:r="http://schemas.openxmlformats.org/officeDocument/2006/relationships" r:embed="rId1"/>
        <a:stretch>
          <a:fillRect/>
        </a:stretch>
      </xdr:blipFill>
      <xdr:spPr>
        <a:xfrm>
          <a:off x="2615292" y="1702968"/>
          <a:ext cx="4382861"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CONTROL%20INTERNO\OFICINA%20DE%20CONTROL%20INTERNO%202023\INFORMES%20OCI%202023\INFORMES%20DE%20LEY\EVALUACION%20SEMESTRAL%20SCI%202023\2023\PRIMER%20SEMESTRE%202023\Tercer%20avance%20Evaluaci&#243;n%20SCI%2020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0.83333333333333337</v>
          </cell>
        </row>
        <row r="26">
          <cell r="N26">
            <v>0.8529411764705882</v>
          </cell>
        </row>
        <row r="43">
          <cell r="N43">
            <v>0.75</v>
          </cell>
        </row>
        <row r="55">
          <cell r="N55">
            <v>0.5714285714285714</v>
          </cell>
        </row>
        <row r="69">
          <cell r="N69">
            <v>0.8035714285714286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CEED0-6CCE-4E68-B5DF-2528A9ADC194}">
  <dimension ref="B1:V38"/>
  <sheetViews>
    <sheetView tabSelected="1" zoomScale="70" zoomScaleNormal="70" workbookViewId="0">
      <selection activeCell="I36" sqref="I36"/>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9.28515625" style="1" customWidth="1"/>
    <col min="7" max="7" width="22.28515625" style="1" customWidth="1"/>
    <col min="8" max="8" width="7.5703125" style="1" customWidth="1"/>
    <col min="9" max="9" width="95.42578125" style="1" customWidth="1"/>
    <col min="10" max="10" width="4" style="1" customWidth="1"/>
    <col min="11" max="11" width="24.85546875" style="1" customWidth="1"/>
    <col min="12" max="12" width="4.28515625" style="1" customWidth="1"/>
    <col min="13" max="13" width="83.855468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4" t="s">
        <v>0</v>
      </c>
      <c r="F3" s="76" t="s">
        <v>1</v>
      </c>
      <c r="G3" s="76"/>
      <c r="H3" s="76"/>
      <c r="I3" s="76"/>
      <c r="J3" s="76"/>
      <c r="K3" s="76"/>
      <c r="L3" s="76"/>
      <c r="M3" s="76"/>
      <c r="N3" s="6"/>
      <c r="O3" s="6"/>
      <c r="P3" s="7"/>
    </row>
    <row r="4" spans="2:16" ht="18" customHeight="1" x14ac:dyDescent="0.3">
      <c r="B4" s="5"/>
      <c r="E4" s="75"/>
      <c r="F4" s="76"/>
      <c r="G4" s="76"/>
      <c r="H4" s="76"/>
      <c r="I4" s="76"/>
      <c r="J4" s="76"/>
      <c r="K4" s="76"/>
      <c r="L4" s="76"/>
      <c r="M4" s="76"/>
      <c r="N4" s="6"/>
      <c r="O4" s="6"/>
      <c r="P4" s="7"/>
    </row>
    <row r="5" spans="2:16" ht="41.25" customHeight="1" x14ac:dyDescent="0.35">
      <c r="B5" s="5"/>
      <c r="E5" s="63" t="s">
        <v>2</v>
      </c>
      <c r="F5" s="77" t="s">
        <v>25</v>
      </c>
      <c r="G5" s="78"/>
      <c r="H5" s="78"/>
      <c r="I5" s="78"/>
      <c r="J5" s="78"/>
      <c r="K5" s="78"/>
      <c r="L5" s="78"/>
      <c r="M5" s="79"/>
      <c r="N5" s="8"/>
      <c r="O5" s="8"/>
      <c r="P5" s="7"/>
    </row>
    <row r="6" spans="2:16" ht="18" customHeight="1" thickBot="1" x14ac:dyDescent="0.35">
      <c r="B6" s="5"/>
      <c r="E6" s="9"/>
      <c r="F6" s="8"/>
      <c r="G6" s="8"/>
      <c r="H6" s="8"/>
      <c r="I6" s="8"/>
      <c r="J6" s="8"/>
      <c r="K6" s="8"/>
      <c r="L6" s="8"/>
      <c r="P6" s="7"/>
    </row>
    <row r="7" spans="2:16" ht="93" customHeight="1" thickBot="1" x14ac:dyDescent="0.25">
      <c r="B7" s="5"/>
      <c r="I7" s="80" t="s">
        <v>3</v>
      </c>
      <c r="J7" s="81"/>
      <c r="K7" s="82"/>
      <c r="M7" s="64">
        <f>+AVERAGE(G25,G27,G29,G31,G33)</f>
        <v>0.76225490196078438</v>
      </c>
      <c r="N7" s="10"/>
      <c r="O7" s="10"/>
      <c r="P7" s="7"/>
    </row>
    <row r="8" spans="2:16" ht="18" customHeight="1" x14ac:dyDescent="0.25">
      <c r="B8" s="5"/>
      <c r="M8" s="11"/>
      <c r="N8" s="11"/>
      <c r="O8" s="11"/>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3" t="s">
        <v>4</v>
      </c>
      <c r="D17" s="84"/>
      <c r="E17" s="84"/>
      <c r="F17" s="84"/>
      <c r="G17" s="84"/>
      <c r="H17" s="84"/>
      <c r="I17" s="84"/>
      <c r="J17" s="84"/>
      <c r="K17" s="84"/>
      <c r="L17" s="84"/>
      <c r="M17" s="85"/>
      <c r="N17" s="12"/>
      <c r="O17" s="12"/>
      <c r="P17" s="7"/>
    </row>
    <row r="18" spans="2:22" ht="15.75" customHeight="1" x14ac:dyDescent="0.2">
      <c r="B18" s="5"/>
      <c r="C18" s="13"/>
      <c r="D18" s="13"/>
      <c r="E18" s="13"/>
      <c r="F18" s="13"/>
      <c r="G18" s="13"/>
      <c r="H18" s="13"/>
      <c r="I18" s="13"/>
      <c r="J18" s="13"/>
      <c r="K18" s="13"/>
      <c r="L18" s="13"/>
      <c r="M18" s="13"/>
      <c r="N18" s="14"/>
      <c r="O18" s="14"/>
      <c r="P18" s="7"/>
    </row>
    <row r="19" spans="2:22" ht="141.75" customHeight="1" x14ac:dyDescent="0.2">
      <c r="B19" s="5"/>
      <c r="C19" s="86" t="s">
        <v>5</v>
      </c>
      <c r="D19" s="87"/>
      <c r="E19" s="15" t="s">
        <v>8</v>
      </c>
      <c r="F19" s="69" t="s">
        <v>27</v>
      </c>
      <c r="G19" s="70"/>
      <c r="H19" s="70"/>
      <c r="I19" s="70"/>
      <c r="J19" s="70"/>
      <c r="K19" s="70"/>
      <c r="L19" s="70"/>
      <c r="M19" s="71"/>
      <c r="N19" s="16"/>
      <c r="O19" s="16"/>
      <c r="P19" s="7"/>
    </row>
    <row r="20" spans="2:22" ht="105.75" customHeight="1" x14ac:dyDescent="0.2">
      <c r="B20" s="5"/>
      <c r="C20" s="67" t="s">
        <v>6</v>
      </c>
      <c r="D20" s="68"/>
      <c r="E20" s="15" t="s">
        <v>8</v>
      </c>
      <c r="F20" s="69" t="s">
        <v>28</v>
      </c>
      <c r="G20" s="70"/>
      <c r="H20" s="70"/>
      <c r="I20" s="70"/>
      <c r="J20" s="70"/>
      <c r="K20" s="70"/>
      <c r="L20" s="70"/>
      <c r="M20" s="71"/>
      <c r="N20" s="16"/>
      <c r="O20" s="16"/>
      <c r="P20" s="7"/>
    </row>
    <row r="21" spans="2:22" ht="143.25" customHeight="1" x14ac:dyDescent="0.2">
      <c r="B21" s="5"/>
      <c r="C21" s="72" t="s">
        <v>7</v>
      </c>
      <c r="D21" s="73"/>
      <c r="E21" s="15" t="s">
        <v>8</v>
      </c>
      <c r="F21" s="69" t="s">
        <v>29</v>
      </c>
      <c r="G21" s="70"/>
      <c r="H21" s="70"/>
      <c r="I21" s="70"/>
      <c r="J21" s="70"/>
      <c r="K21" s="70"/>
      <c r="L21" s="70"/>
      <c r="M21" s="71"/>
      <c r="N21" s="16"/>
      <c r="O21" s="16"/>
      <c r="P21" s="7"/>
    </row>
    <row r="22" spans="2:22" ht="66" customHeight="1" thickBot="1" x14ac:dyDescent="0.25">
      <c r="B22" s="5"/>
      <c r="G22" s="17"/>
      <c r="P22" s="7"/>
    </row>
    <row r="23" spans="2:22" ht="102.75" customHeight="1" thickBot="1" x14ac:dyDescent="0.25">
      <c r="B23" s="5"/>
      <c r="C23" s="18" t="s">
        <v>9</v>
      </c>
      <c r="D23" s="19"/>
      <c r="E23" s="20" t="s">
        <v>10</v>
      </c>
      <c r="F23" s="19"/>
      <c r="G23" s="20" t="s">
        <v>11</v>
      </c>
      <c r="H23" s="19"/>
      <c r="I23" s="21" t="s">
        <v>12</v>
      </c>
      <c r="J23" s="22"/>
      <c r="K23" s="60" t="s">
        <v>13</v>
      </c>
      <c r="L23" s="22"/>
      <c r="M23" s="61" t="s">
        <v>14</v>
      </c>
      <c r="N23" s="22"/>
      <c r="O23" s="62" t="s">
        <v>15</v>
      </c>
      <c r="P23" s="7"/>
      <c r="Q23" s="23"/>
    </row>
    <row r="24" spans="2:22" ht="6.75" customHeight="1" x14ac:dyDescent="0.35">
      <c r="B24" s="5"/>
      <c r="C24" s="24"/>
      <c r="D24"/>
      <c r="E24"/>
      <c r="F24"/>
      <c r="G24"/>
      <c r="H24"/>
      <c r="I24" s="25"/>
      <c r="J24"/>
      <c r="K24" s="25"/>
      <c r="L24"/>
      <c r="M24"/>
      <c r="N24"/>
      <c r="O24"/>
      <c r="P24" s="7"/>
    </row>
    <row r="25" spans="2:22" ht="233.25" customHeight="1" x14ac:dyDescent="0.2">
      <c r="B25" s="5"/>
      <c r="C25" s="26" t="s">
        <v>16</v>
      </c>
      <c r="D25" s="27"/>
      <c r="E25" s="28" t="str">
        <f>+IF([23]Hoja1!$N$2&gt;=0.5,"Si","No")</f>
        <v>Si</v>
      </c>
      <c r="F25" s="29"/>
      <c r="G25" s="30">
        <f>+[23]Hoja1!N2</f>
        <v>0.83333333333333337</v>
      </c>
      <c r="H25" s="29"/>
      <c r="I25" s="31" t="s">
        <v>30</v>
      </c>
      <c r="J25" s="32"/>
      <c r="K25" s="65">
        <v>0.67</v>
      </c>
      <c r="L25" s="33"/>
      <c r="M25" s="34" t="s">
        <v>17</v>
      </c>
      <c r="N25" s="35"/>
      <c r="O25" s="36">
        <f>G25-K25</f>
        <v>0.16333333333333333</v>
      </c>
      <c r="P25" s="37"/>
      <c r="Q25" s="38"/>
      <c r="R25" s="38"/>
      <c r="S25" s="38"/>
      <c r="T25" s="38"/>
      <c r="U25" s="38"/>
      <c r="V25" s="38"/>
    </row>
    <row r="26" spans="2:22" ht="6.75" customHeight="1" x14ac:dyDescent="0.35">
      <c r="B26" s="5"/>
      <c r="C26" s="24"/>
      <c r="D26"/>
      <c r="E26" s="39"/>
      <c r="F26"/>
      <c r="G26" s="40"/>
      <c r="H26"/>
      <c r="I26" s="41"/>
      <c r="J26"/>
      <c r="K26" s="25"/>
      <c r="L26"/>
      <c r="M26" s="42"/>
      <c r="N26" s="42"/>
      <c r="O26" s="43"/>
      <c r="P26" s="7"/>
    </row>
    <row r="27" spans="2:22" ht="165" customHeight="1" x14ac:dyDescent="0.2">
      <c r="B27" s="5"/>
      <c r="C27" s="44" t="s">
        <v>18</v>
      </c>
      <c r="D27" s="27"/>
      <c r="E27" s="28" t="str">
        <f>+IF([23]Hoja1!$N$26&gt;=0.5,"Si","No")</f>
        <v>Si</v>
      </c>
      <c r="F27"/>
      <c r="G27" s="30">
        <f>+[23]Hoja1!N26</f>
        <v>0.8529411764705882</v>
      </c>
      <c r="H27"/>
      <c r="I27" s="45" t="s">
        <v>31</v>
      </c>
      <c r="J27"/>
      <c r="K27" s="65">
        <v>0.75</v>
      </c>
      <c r="L27" s="46"/>
      <c r="M27" s="34" t="s">
        <v>19</v>
      </c>
      <c r="N27" s="35"/>
      <c r="O27" s="36">
        <f>G27-K27</f>
        <v>0.1029411764705882</v>
      </c>
      <c r="P27" s="7"/>
    </row>
    <row r="28" spans="2:22" ht="6.75" customHeight="1" x14ac:dyDescent="0.35">
      <c r="B28" s="5"/>
      <c r="C28" s="24"/>
      <c r="D28"/>
      <c r="E28" s="39"/>
      <c r="F28"/>
      <c r="G28" s="40"/>
      <c r="H28"/>
      <c r="I28" s="41"/>
      <c r="J28"/>
      <c r="K28" s="25"/>
      <c r="L28"/>
      <c r="M28" s="42"/>
      <c r="N28" s="42"/>
      <c r="O28" s="43"/>
      <c r="P28" s="7"/>
    </row>
    <row r="29" spans="2:22" ht="228.75" customHeight="1" x14ac:dyDescent="0.2">
      <c r="B29" s="5"/>
      <c r="C29" s="59" t="s">
        <v>20</v>
      </c>
      <c r="D29" s="27"/>
      <c r="E29" s="28" t="str">
        <f>+IF([23]Hoja1!$N$43&gt;=0.5,"Si","No")</f>
        <v>Si</v>
      </c>
      <c r="F29"/>
      <c r="G29" s="58">
        <f>+[23]Hoja1!N43</f>
        <v>0.75</v>
      </c>
      <c r="H29"/>
      <c r="I29" s="45" t="s">
        <v>32</v>
      </c>
      <c r="J29"/>
      <c r="K29" s="65">
        <v>0.57999999999999996</v>
      </c>
      <c r="L29" s="46"/>
      <c r="M29" s="47" t="s">
        <v>21</v>
      </c>
      <c r="N29" s="35"/>
      <c r="O29" s="36">
        <f>G29-K29</f>
        <v>0.17000000000000004</v>
      </c>
      <c r="P29" s="7"/>
    </row>
    <row r="30" spans="2:22" ht="6.75" customHeight="1" x14ac:dyDescent="0.35">
      <c r="B30" s="5"/>
      <c r="C30" s="24"/>
      <c r="D30"/>
      <c r="E30" s="39"/>
      <c r="F30"/>
      <c r="G30" s="40"/>
      <c r="H30"/>
      <c r="I30" s="41"/>
      <c r="J30"/>
      <c r="K30" s="25"/>
      <c r="L30"/>
      <c r="M30" s="42"/>
      <c r="N30" s="42"/>
      <c r="O30" s="43"/>
      <c r="P30" s="7"/>
    </row>
    <row r="31" spans="2:22" ht="179.25" customHeight="1" x14ac:dyDescent="0.2">
      <c r="B31" s="5"/>
      <c r="C31" s="56" t="s">
        <v>22</v>
      </c>
      <c r="D31" s="27"/>
      <c r="E31" s="28" t="str">
        <f>+IF([23]Hoja1!$N$55&gt;=0.5,"Si","No")</f>
        <v>Si</v>
      </c>
      <c r="F31"/>
      <c r="G31" s="58">
        <f>+[23]Hoja1!N55</f>
        <v>0.5714285714285714</v>
      </c>
      <c r="H31"/>
      <c r="I31" s="45" t="s">
        <v>33</v>
      </c>
      <c r="J31"/>
      <c r="K31" s="66">
        <v>0.5</v>
      </c>
      <c r="L31" s="46"/>
      <c r="M31" s="47" t="s">
        <v>23</v>
      </c>
      <c r="N31" s="35"/>
      <c r="O31" s="36">
        <f>G31-K31</f>
        <v>7.1428571428571397E-2</v>
      </c>
      <c r="P31" s="7"/>
    </row>
    <row r="32" spans="2:22" ht="6.75" customHeight="1" x14ac:dyDescent="0.35">
      <c r="B32" s="5"/>
      <c r="C32" s="24"/>
      <c r="D32"/>
      <c r="E32" s="39"/>
      <c r="F32"/>
      <c r="G32" s="40"/>
      <c r="H32"/>
      <c r="I32" s="41"/>
      <c r="J32"/>
      <c r="K32" s="25"/>
      <c r="L32"/>
      <c r="M32" s="42"/>
      <c r="N32" s="42"/>
      <c r="O32" s="43"/>
      <c r="P32" s="7"/>
    </row>
    <row r="33" spans="2:16" ht="153.75" customHeight="1" thickBot="1" x14ac:dyDescent="0.25">
      <c r="B33" s="5"/>
      <c r="C33" s="57" t="s">
        <v>24</v>
      </c>
      <c r="D33" s="27"/>
      <c r="E33" s="28" t="str">
        <f>+IF([23]Hoja1!$N$69&gt;=0.5,"Si","No")</f>
        <v>Si</v>
      </c>
      <c r="F33"/>
      <c r="G33" s="30">
        <f>+[23]Hoja1!N69</f>
        <v>0.8035714285714286</v>
      </c>
      <c r="H33"/>
      <c r="I33" s="48" t="s">
        <v>34</v>
      </c>
      <c r="J33"/>
      <c r="K33" s="65">
        <v>0.7</v>
      </c>
      <c r="L33" s="46"/>
      <c r="M33" s="47" t="s">
        <v>26</v>
      </c>
      <c r="N33" s="35"/>
      <c r="O33" s="36">
        <f>G33-K33</f>
        <v>0.10357142857142865</v>
      </c>
      <c r="P33" s="7"/>
    </row>
    <row r="34" spans="2:16" ht="15.75" x14ac:dyDescent="0.2">
      <c r="B34" s="5"/>
      <c r="C34" s="49"/>
      <c r="D34" s="49"/>
      <c r="E34" s="14"/>
      <c r="M34" s="50"/>
      <c r="N34" s="50"/>
      <c r="O34" s="50"/>
      <c r="P34" s="7"/>
    </row>
    <row r="35" spans="2:16" ht="15.75" x14ac:dyDescent="0.2">
      <c r="B35" s="5"/>
      <c r="C35" s="51"/>
      <c r="D35" s="49"/>
      <c r="E35" s="14"/>
      <c r="M35" s="50"/>
      <c r="N35" s="50"/>
      <c r="O35" s="50"/>
      <c r="P35" s="7"/>
    </row>
    <row r="36" spans="2:16" x14ac:dyDescent="0.2">
      <c r="B36" s="5"/>
      <c r="C36" s="52"/>
      <c r="P36" s="7"/>
    </row>
    <row r="37" spans="2:16" ht="13.5" thickBot="1" x14ac:dyDescent="0.25">
      <c r="B37" s="53"/>
      <c r="C37" s="54"/>
      <c r="D37" s="54"/>
      <c r="E37" s="54"/>
      <c r="F37" s="54"/>
      <c r="G37" s="54"/>
      <c r="H37" s="54"/>
      <c r="I37" s="54"/>
      <c r="J37" s="54"/>
      <c r="K37" s="54"/>
      <c r="L37" s="54"/>
      <c r="M37" s="54"/>
      <c r="N37" s="54"/>
      <c r="O37" s="54"/>
      <c r="P37" s="55"/>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FF95DAA7-32ED-4EA1-A575-1DE30B167D52}">
      <formula1>"Si,No,En proceso"</formula1>
    </dataValidation>
    <dataValidation type="list" allowBlank="1" showInputMessage="1" showErrorMessage="1" sqref="N20:O20 E20:E21" xr:uid="{54208AB7-7A6D-4461-9AC2-0FB220258C03}">
      <formula1>"Si, No"</formula1>
    </dataValidation>
    <dataValidation type="list" allowBlank="1" showInputMessage="1" showErrorMessage="1" sqref="N19:O19" xr:uid="{8B21C3EB-53A0-4FF7-A4C6-E3CA3A409515}">
      <formula1>"Si,No"</formula1>
    </dataValidation>
    <dataValidation allowBlank="1" showInputMessage="1" showErrorMessage="1" prompt="Celda formulada, información proveniente de la pestaña de deficiencias." sqref="E23" xr:uid="{78D644A8-33F7-4DD1-885D-894E5C77A606}"/>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 2023-1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Andrés Ramírez Analista Financiero &amp; Auditor Interno</dc:creator>
  <cp:lastModifiedBy>Juan Camilo Arredondo Ballesteros</cp:lastModifiedBy>
  <dcterms:created xsi:type="dcterms:W3CDTF">2023-04-15T00:40:01Z</dcterms:created>
  <dcterms:modified xsi:type="dcterms:W3CDTF">2024-02-28T22:27:27Z</dcterms:modified>
</cp:coreProperties>
</file>