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C:\Users\jarredondo\Desktop\Control Interno 2024\Informes y seguimientos de Ley 2024\Evaluación al Sistema de Control Interno\"/>
    </mc:Choice>
  </mc:AlternateContent>
  <xr:revisionPtr revIDLastSave="0" documentId="13_ncr:1_{60A275AC-3F10-46FA-9091-6B0A235E018B}" xr6:coauthVersionLast="36" xr6:coauthVersionMax="47" xr10:uidLastSave="{00000000-0000-0000-0000-000000000000}"/>
  <bookViews>
    <workbookView xWindow="-120" yWindow="-120" windowWidth="20730" windowHeight="11040" xr2:uid="{B844C48E-A0B7-4486-A9D3-5639FB454C1E}"/>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O27" i="1"/>
  <c r="G27" i="1"/>
  <c r="E27" i="1"/>
  <c r="O25" i="1"/>
  <c r="G25" i="1"/>
  <c r="E25" i="1"/>
  <c r="M7" i="1"/>
</calcChain>
</file>

<file path=xl/sharedStrings.xml><?xml version="1.0" encoding="utf-8"?>
<sst xmlns="http://schemas.openxmlformats.org/spreadsheetml/2006/main" count="37" uniqueCount="35">
  <si>
    <t>Nombre de la Entidad:</t>
  </si>
  <si>
    <t>CONCEJO DE MEDELLÍN</t>
  </si>
  <si>
    <t>Periodo Evaluado:</t>
  </si>
  <si>
    <t>01 de julio al 31 de diciembre de 2023</t>
  </si>
  <si>
    <t>Estado del sistema de Control Interno de la entidad</t>
  </si>
  <si>
    <t>Conclusión general sobre la evaluación del Sistema de Control Interno</t>
  </si>
  <si>
    <t>¿Están todos los componentes operando juntos y de manera integrada? (Si / en proceso / No) (Justifique su respuesta):</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</si>
  <si>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</si>
  <si>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</si>
  <si>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</si>
  <si>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</si>
  <si>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</si>
  <si>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</si>
  <si>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</si>
  <si>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</si>
  <si>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</si>
  <si>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</si>
  <si>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</si>
  <si>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Debilidades:
En el CICCI no se tocaron los siguientes temas en el segundo semestre:
La Evaluación de la planeación estratégica.
Evaluación de la Planeación Estratégica del Talento Humano.
Evaluación con las actividades relacionadas con el ingreso, permanencia y retiro del personal.
No se evaluó el impacto del Plan Institucional de Capacitación (PIC)
La revisión de decisiones de la alta dirección tomadas desde la información recibida de la segunda y tercera línea de defensa, que garantice el cumplimiento de metas y objetivos estratégicos.
Fortalezas:
Aunque se redujo a un porcentaje de 79% para el semestre 2023-2 en relación con el primer semestre 2023-1, el cual tuvo un porcentaje del 83%; se sigue sosteniendo en la clasificación de la autoevaluación del Sistema de Control interno en MANTENIMIENTO DE CONTROL.
Recomendaciones:
Atendiendo a lo anterior, es necesario socializar en los CICCI las actividades que no fueron tratadas en la vigencia 2023-2, con el fin de darle total eficacia al componente ambiente de control.
Se recomienda fortalecer la socialización del Código de Ética y Buen Gobierno y la Política de gestión de riesgos de la Corporación, son documentos que se deben analizar desde todo punto de vista administrativo en los Comités Institucionales de Coordinación de Control Interno.</t>
  </si>
  <si>
    <t>Se logra identificar avances importantes con relación a los diferentes procesos y procedimientos de la Corporación, con aumento de porcentajes como se logra evidenciar en la sensibilización del código de integridad, todo esto, de acuerdo a las dimensiones y / o políticas asociadas o requeridas.
Sin embargo, se debe dar un cumplimiento oportuno al cumplimiento de las acciones de mejora propuesta, la implementación del autocontrol, los diferentes compromisos de los servidores públicos, con relación a la importacia del sistema de Control Interno; en el entendido que, con cada una de las estrategias definidas, buscan fortalecer en el Concejo de Medellín, cada uno de sus procesos.
Finalmente, lograr la implementación de las estrategias que permitan acciones para mejorar en la implementación y evaluación de los planes y procedimientos relacionados con el ingreso, gestión y retiro del talento humano, y demás acciones en cabeza de los servidores públicos con un cumplimiento importante que logre fortalecer el talento humano de la entidad.</t>
  </si>
  <si>
    <t>Evaluación de riesgos</t>
  </si>
  <si>
    <t>Se verificó un aumento en el cumplimiento porcentual del componente a comparación de la evaluación del semestre 2023-1, la nueva matriz de riesgos de corrupción 2023 del Concejo de Medellín, se encuentra debidamente revisada por la alta dirección y los diferentes líderes de cada proceso, identificándose sus controles asignados a cada riesgo, y las causas debidamente mencionadas, siendo esta, una herramienta  que permite el seguimiento para la oficina de control interno y para la corporación, adelantándose un control adecuado a los riesgos de corrupción, generándose las alertas necesarias, en aras de evitar la materialización de los mismos.
Se recomienda un análisis no solo de los riesgos de corrupción si no de los demás riesgos enunciados a continuación: riesgos operativos, tecnológicos, financiero, cumplimiento, imagen o reputacional, gerenciales y seguridad digital.</t>
  </si>
  <si>
    <t>Desde la oficina de control interno, se identifica que el sistema gestión corporativo, se ejecuta en diferentes acciones y actualizaciones con relación a la matriz de riesgos de la Corporación, las cuales permiten que se ejecuten los controles, con el fin de que se conlleve a mejorar  los riesgos más críticos en donde cada riesgo identificado deba ser reportado en la herramienta ISOLUCION para los respectivos controles y seguimientos.</t>
  </si>
  <si>
    <t>Actividades de control</t>
  </si>
  <si>
    <t>Durante el segundo semestre de 2023, se identificó un papel más activo en el proceso de evaluación del sistema. Se insiste en las actividades de autocontrol, y cultura en el manejo de los procesos de la Corporación a través de actividades de sensibilización. Los procesos de gestión con relación a los procesos de carácter tecnológico se sugiere un seguimiento muy específico a los riesgos y verificar que el personal directamente responsable avance en las acciones a las que haya lugar.
Debilidades:
En el CICCI no se tocaron los siguientes temas en el segundo semestre:
Desarrollo de las actividades de control a los riesgos de cada proceso.
Esta identificado las situaciones especificas en donde no es posible segregar adecuadamente las funciones (por ejemplo, la falta de personal), pero falta la respectiva documentación, con el fin de definir actividades de control destinadas a cubrir riesgos identificados.
Diseño de otros sistemas de gestión como el Ambiental y verificar los riesgos y oportunidades de mejora para la optimización de los sistemas de gestión creados.
Matrices de roles y usuarios para identificar la segregación de funciones
Recomendaciones:
Atendiendo a lo anterior, es necesario socializar en los CICCI las actividades que no fueron tratadas en la vigencia 2023-2, con el fin de darle total eficacia al componente actividades de control.</t>
  </si>
  <si>
    <t>Durante el segundo semestre de 2022, se identificó un papel más activo en el proceso de evaluación del sistema. Se insiste en las actividades de autocontrol, y cultura en el manejo de los procesos de la Corporación a través de actividades de sensibilización. Los procesos de gestión con relación a los procesos de de carácter tecnológico se sugiere un seguimiento muy específico a los riesgos y verificar que el personal directamente responsable avance en las acciones a las que haya lugar.</t>
  </si>
  <si>
    <t>Información y comunicación</t>
  </si>
  <si>
    <t>Fortalezas
El componente tuvo un aumento significativo de 29% en relación a la evaluación del Sistema de Control Interno del primer semestre del 2023. Dándose una mejora en eficiencia, efectividad y eficacia en los procesos relacionados con el componente.
Debilidades:
En el CICCI no se tocaron los siguientes temas en el segundo semestre:
Los sistemas de información para capturar y procesar datos y transformalos en información definida, por lo tanto, se recomienda socializar el CICCI el diseño, el avance y la actualización constante de los diferentes sistemas de información de la Corporación.
No se socializó el esquema de publicación e índice de información reservada y clasificada.
La entidad no analizó periódicamente su caracterización de usuarios y grupos de valor
Recomendaciones:
Atendiendo a lo anterior, es necesario socializar en los CICCI las actividades que no fueron tratadas en la vigencia 2023-2, con el fin de darle total eficacia al componente de información y comunicaciones.</t>
  </si>
  <si>
    <t>Se evidencia que se cuenta con los diferentes planes y políticas, de comunicaciones y avanza en los mecanismos de percepción de satisfacciones ante el cliente externo como interno y logra fortalecer el nivel de evaluación para llevar a cabo en tales actividades. Se desarrollan algunas acciones en el manejo de la información, desde su identificación, clasificación y confidencialidad.</t>
  </si>
  <si>
    <t xml:space="preserve">Monitoreo </t>
  </si>
  <si>
    <t xml:space="preserve">
Fortalezas
El componente tuvo un aumento 2% en relación a la evaluación del Sistema de Control Interno del primer semestre del 2023. Dándose una mejora en eficiencia, efectividad y eficacia en los procesos relacionados con el componente.
Debilidades:
En el CICCI no se tocaron los siguientes temas en el segundo semestre:
Los riesgos que no son de corrupción.
Los seguimientos que se hacen a los procesos y/o servicios tercerizados, son evaluados acorde con su nivel de riesgos 
Recomendaciones:
Se recomienda un análisis no solo de los riesgos de corrupción si no de los demás riesgos enunciados a continuación: riesgos operativos, tecnológicos, financiero, cumplimiento, imagen o reputacional, gerenciales y seguridad digital.
Se recomienda analizar en CICCI los controles a los procesos y/o servicios tercerizados en la Corporación.
Atendiendo a lo anterior, es necesario socializar en los CICCI las actividades que no fueron tratadas en la vigencia 2023-2, con el fin de darle total eficacia al componente de actividades de monitoreo.</t>
  </si>
  <si>
    <t>Para el avance del primer semestre en la evaluación de las actividades de monitoreo, la Corporación tiene aprobó a través del CIG&amp;D, un ciclo de auditorías internas, cuyos resultados son reportados a los líderes de procesos y a la Alta Dirección; de todas las auditorias se tienen planes de mejoramiento. El monitoreo y seguimiento lo complementan los indicadores, seguimientos trimestrales y rendiciones de cuenta a los órganos de control. Se sugiere realizar espacios de seguimiento y evaluación más seguidos desde el Comité Institucional de Control Interno, instancia vital para el manejo del sistema de control interno, y poder identificar las debilidades en este componente.</t>
  </si>
  <si>
    <t>Puede afirmarse que todos los componentes del Sistema de Control Interno en el Concejo Distrital de Medellín operan juntos y de manera integrada, puesto que las actividades que las constituyen se encuentran enmarcadas en el Sistema Integral de Gestión implementado en la Entidad, el cual se encuentra articulado con el Sistema de Control Interno, atendiendo, de esta forma, lo establecido en el Modelo Integrado de Planeación y Gestión (MIPG).  
Adicionalmente, desde la Línea Estratégica (a través de los Comités Institucionales de Gestión y Desempeño, y de Coordinación de Control Interno) se analizan y se toman decisiones sobre asuntos referentes a todos y cada uno de los componentes del Sistema de Control Interno (ambiente de control, evaluación de riesgos, actividades de control, información y comunicación, y actividades de monitoreo).</t>
  </si>
  <si>
    <t>Dado que el Sistema de Control Interno en el Concejo Distrital de Medellín presenta un porcentaje de implementación del 85%, puede afirmarse que el Sistema es efectivo y asegura razonablemente el cumplimiento de los objetivos institucionales.</t>
  </si>
  <si>
    <t>El Concejo Distrital de Medellín definió una estructura de responsabilidades frente al Control Interno, esto es, en relación con la gestión de riesgos y controles en diferentes áreas y niveles de la Entidad. Esto se hizo a través de la adopción del esquema de las Líneas de Defensa definido en la Séptima Dimensión (Control Interno) del Modelo Integrado de Planeación y Gestión – MIPG. 
Cada una de las responsabilidades de las respectivas líneas de defensa frente al Control Interno en el Concejo Distrital de Medellín fueron definidas, en la Resolución SG 20222100002115 del 22 de junio de 2022, por medio del cual se define la politica para la gestión del riesgo del Concejo de Medellín. El Comité Institucional de Coordinación de Control Interno del Concejo Distrital de Medellín es una de las instancias que componen la Línea Estratégica dentro del esquema de Líneas de Defensa de la Entidad. A través de este Comité, se ejerce el direccionamiento y coordinación del Control Interno en el Concejo.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</si>
</sst>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sz val="20"/>
      <color theme="0"/>
      <name val="Arial Narrow"/>
      <family val="2"/>
    </font>
    <font>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sz val="12"/>
      <color theme="1"/>
      <name val="Arial"/>
      <family val="2"/>
    </font>
    <font>
      <b/>
      <i/>
      <sz val="10"/>
      <name val="Arial"/>
      <family val="2"/>
    </font>
    <font>
      <b/>
      <i/>
      <sz val="10"/>
      <color theme="1"/>
      <name val="Arial"/>
      <family val="2"/>
    </font>
  </fonts>
  <fills count="12">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rgb="FF00B0F0"/>
        <bgColor indexed="64"/>
      </patternFill>
    </fill>
    <fill>
      <patternFill patternType="solid">
        <fgColor rgb="FF7030A0"/>
        <bgColor indexed="64"/>
      </patternFill>
    </fill>
    <fill>
      <patternFill patternType="solid">
        <fgColor theme="9" tint="-0.499984740745262"/>
        <bgColor indexed="64"/>
      </patternFill>
    </fill>
    <fill>
      <patternFill patternType="solid">
        <fgColor rgb="FF92D050"/>
        <bgColor indexed="64"/>
      </patternFill>
    </fill>
    <fill>
      <patternFill patternType="solid">
        <fgColor theme="8" tint="-0.249977111117893"/>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164" fontId="3" fillId="2" borderId="0" xfId="0" applyNumberFormat="1" applyFont="1" applyFill="1" applyAlignment="1">
      <alignment horizontal="center"/>
    </xf>
    <xf numFmtId="0" fontId="4" fillId="2" borderId="0" xfId="0" applyFont="1" applyFill="1" applyAlignment="1">
      <alignment vertical="center"/>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5" fillId="3" borderId="28" xfId="0" applyFont="1" applyFill="1" applyBorder="1" applyAlignment="1">
      <alignment horizontal="center" vertical="center" wrapText="1"/>
    </xf>
    <xf numFmtId="0" fontId="9" fillId="0" borderId="0" xfId="0" applyFont="1" applyAlignment="1">
      <alignment horizontal="center" vertical="center" wrapText="1"/>
    </xf>
    <xf numFmtId="0" fontId="13" fillId="3" borderId="28"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5" fillId="4" borderId="6" xfId="0" applyFont="1" applyFill="1" applyBorder="1" applyAlignment="1">
      <alignment horizontal="center" vertical="center" wrapText="1"/>
    </xf>
    <xf numFmtId="0" fontId="13"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7" fillId="5" borderId="6" xfId="0" applyNumberFormat="1" applyFont="1" applyFill="1" applyBorder="1" applyAlignment="1" applyProtection="1">
      <alignment horizontal="center" vertical="center"/>
      <protection hidden="1"/>
    </xf>
    <xf numFmtId="0" fontId="18" fillId="0" borderId="31" xfId="0" applyFont="1" applyBorder="1" applyAlignment="1" applyProtection="1">
      <alignment vertical="center" wrapText="1"/>
      <protection locked="0"/>
    </xf>
    <xf numFmtId="0" fontId="9" fillId="0" borderId="0" xfId="0" applyFont="1" applyAlignment="1">
      <alignment vertical="center"/>
    </xf>
    <xf numFmtId="9" fontId="17" fillId="5"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18" fillId="0" borderId="11" xfId="0" applyFont="1" applyBorder="1" applyAlignment="1" applyProtection="1">
      <alignment horizontal="center"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6" borderId="6" xfId="0" applyFont="1" applyFill="1" applyBorder="1" applyAlignment="1">
      <alignment horizontal="center" vertical="center" wrapText="1"/>
    </xf>
    <xf numFmtId="0" fontId="19" fillId="0" borderId="31" xfId="0" applyFont="1" applyBorder="1" applyAlignment="1" applyProtection="1">
      <alignment vertical="center" wrapText="1"/>
      <protection locked="0"/>
    </xf>
    <xf numFmtId="0" fontId="0" fillId="0" borderId="11" xfId="0" applyBorder="1"/>
    <xf numFmtId="0" fontId="18" fillId="0" borderId="11" xfId="0" applyFont="1" applyBorder="1" applyAlignment="1" applyProtection="1">
      <alignment horizontal="left" vertical="center" wrapText="1"/>
      <protection locked="0"/>
    </xf>
    <xf numFmtId="0" fontId="19" fillId="0" borderId="32" xfId="0" applyFont="1" applyBorder="1" applyAlignment="1" applyProtection="1">
      <alignment vertical="top" wrapText="1"/>
      <protection locked="0"/>
    </xf>
    <xf numFmtId="0" fontId="13" fillId="2" borderId="0" xfId="0" applyFont="1" applyFill="1" applyAlignment="1">
      <alignment vertical="center"/>
    </xf>
    <xf numFmtId="0" fontId="9" fillId="2" borderId="0" xfId="0" applyFont="1" applyFill="1" applyAlignment="1">
      <alignment horizontal="left" vertical="center"/>
    </xf>
    <xf numFmtId="0" fontId="20" fillId="2" borderId="0" xfId="0" applyFont="1" applyFill="1" applyAlignment="1">
      <alignment vertical="center"/>
    </xf>
    <xf numFmtId="0" fontId="21" fillId="2" borderId="0" xfId="0" applyFont="1" applyFill="1"/>
    <xf numFmtId="0" fontId="0" fillId="2" borderId="33" xfId="0" applyFill="1" applyBorder="1"/>
    <xf numFmtId="0" fontId="0" fillId="2" borderId="34" xfId="0" applyFill="1" applyBorder="1"/>
    <xf numFmtId="0" fontId="0" fillId="2" borderId="35" xfId="0" applyFill="1" applyBorder="1"/>
    <xf numFmtId="0" fontId="13" fillId="7" borderId="29"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13" fillId="7" borderId="0" xfId="0" applyFont="1" applyFill="1" applyAlignment="1">
      <alignment horizontal="center" vertical="center" wrapText="1"/>
    </xf>
    <xf numFmtId="0" fontId="5" fillId="7"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9" fontId="17" fillId="10" borderId="6" xfId="0" applyNumberFormat="1" applyFont="1" applyFill="1" applyBorder="1" applyAlignment="1" applyProtection="1">
      <alignment horizontal="center" vertical="center"/>
      <protection locked="0"/>
    </xf>
    <xf numFmtId="0" fontId="1" fillId="11" borderId="6" xfId="0" applyFont="1" applyFill="1" applyBorder="1" applyAlignment="1">
      <alignment horizontal="center" vertical="center"/>
    </xf>
    <xf numFmtId="9" fontId="6" fillId="11" borderId="15" xfId="0" applyNumberFormat="1" applyFont="1" applyFill="1" applyBorder="1" applyAlignment="1" applyProtection="1">
      <alignment horizontal="center" vertical="center"/>
      <protection hidden="1"/>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11" borderId="8" xfId="0" applyFont="1" applyFill="1" applyBorder="1" applyAlignment="1">
      <alignment horizontal="center" vertical="center" wrapText="1"/>
    </xf>
    <xf numFmtId="0" fontId="2" fillId="0" borderId="6" xfId="0" applyFont="1" applyFill="1" applyBorder="1" applyAlignment="1" applyProtection="1">
      <alignment horizontal="center" vertical="center"/>
      <protection locked="0"/>
    </xf>
    <xf numFmtId="164" fontId="2" fillId="0" borderId="9" xfId="0" applyNumberFormat="1" applyFont="1" applyFill="1" applyBorder="1" applyAlignment="1" applyProtection="1">
      <alignment horizontal="center" vertical="center"/>
      <protection locked="0"/>
    </xf>
    <xf numFmtId="164" fontId="2" fillId="0" borderId="10" xfId="0" applyNumberFormat="1" applyFont="1" applyFill="1" applyBorder="1" applyAlignment="1" applyProtection="1">
      <alignment horizontal="center" vertical="center"/>
      <protection locked="0"/>
    </xf>
    <xf numFmtId="164" fontId="2" fillId="0" borderId="11" xfId="0" applyNumberFormat="1" applyFont="1" applyFill="1" applyBorder="1" applyAlignment="1" applyProtection="1">
      <alignment horizontal="center" vertical="center"/>
      <protection locked="0"/>
    </xf>
    <xf numFmtId="0" fontId="5" fillId="11" borderId="12" xfId="0" applyFont="1" applyFill="1" applyBorder="1" applyAlignment="1">
      <alignment horizontal="center" vertical="center" wrapText="1"/>
    </xf>
    <xf numFmtId="0" fontId="5" fillId="11" borderId="13" xfId="0" applyFont="1" applyFill="1" applyBorder="1" applyAlignment="1">
      <alignment horizontal="center" vertical="center" wrapText="1"/>
    </xf>
    <xf numFmtId="0" fontId="5" fillId="11" borderId="14" xfId="0" applyFont="1" applyFill="1" applyBorder="1" applyAlignment="1">
      <alignment horizontal="center" vertical="center" wrapText="1"/>
    </xf>
    <xf numFmtId="0" fontId="5" fillId="11" borderId="16" xfId="0" applyFont="1" applyFill="1" applyBorder="1" applyAlignment="1">
      <alignment horizontal="center" vertical="center"/>
    </xf>
    <xf numFmtId="0" fontId="5" fillId="11" borderId="17" xfId="0" applyFont="1" applyFill="1" applyBorder="1" applyAlignment="1">
      <alignment horizontal="center" vertical="center"/>
    </xf>
    <xf numFmtId="0" fontId="5" fillId="11" borderId="18" xfId="0" applyFont="1" applyFill="1" applyBorder="1" applyAlignment="1">
      <alignment horizontal="center" vertical="center"/>
    </xf>
    <xf numFmtId="49" fontId="0" fillId="2" borderId="23" xfId="0" applyNumberFormat="1" applyFill="1" applyBorder="1" applyAlignment="1" applyProtection="1">
      <alignment horizontal="justify" vertical="center" wrapText="1"/>
      <protection locked="0"/>
    </xf>
    <xf numFmtId="49" fontId="0" fillId="2" borderId="24" xfId="0" applyNumberFormat="1" applyFill="1" applyBorder="1" applyAlignment="1" applyProtection="1">
      <alignment horizontal="justify" vertical="center" wrapText="1"/>
      <protection locked="0"/>
    </xf>
    <xf numFmtId="49" fontId="0" fillId="2" borderId="25" xfId="0" applyNumberFormat="1" applyFill="1" applyBorder="1" applyAlignment="1" applyProtection="1">
      <alignment horizontal="justify" vertical="center" wrapText="1"/>
      <protection locked="0"/>
    </xf>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816428</xdr:colOff>
      <xdr:row>14</xdr:row>
      <xdr:rowOff>34633</xdr:rowOff>
    </xdr:to>
    <xdr:pic>
      <xdr:nvPicPr>
        <xdr:cNvPr id="2" name="Imagen 1">
          <a:extLst>
            <a:ext uri="{FF2B5EF4-FFF2-40B4-BE49-F238E27FC236}">
              <a16:creationId xmlns:a16="http://schemas.microsoft.com/office/drawing/2014/main" id="{B55563B6-4F34-4E65-8C50-251704AAAED4}"/>
            </a:ext>
          </a:extLst>
        </xdr:cNvPr>
        <xdr:cNvPicPr>
          <a:picLocks noChangeAspect="1"/>
        </xdr:cNvPicPr>
      </xdr:nvPicPr>
      <xdr:blipFill>
        <a:blip xmlns:r="http://schemas.openxmlformats.org/officeDocument/2006/relationships" r:embed="rId1"/>
        <a:stretch>
          <a:fillRect/>
        </a:stretch>
      </xdr:blipFill>
      <xdr:spPr>
        <a:xfrm>
          <a:off x="2615292" y="1702968"/>
          <a:ext cx="4382861"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valuaci&#243;n%20SCI%202023-2%2026%20de%20febrero%202024%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0.79166666666666663</v>
          </cell>
        </row>
        <row r="26">
          <cell r="N26">
            <v>0.94117647058823528</v>
          </cell>
        </row>
        <row r="43">
          <cell r="N43">
            <v>0.83333333333333337</v>
          </cell>
        </row>
        <row r="55">
          <cell r="N55">
            <v>0.8571428571428571</v>
          </cell>
        </row>
        <row r="69">
          <cell r="N69">
            <v>0.8214285714285714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CD45A-9981-4AD1-A2A4-3D251C3A53BC}">
  <dimension ref="B1:V38"/>
  <sheetViews>
    <sheetView tabSelected="1" topLeftCell="C11" zoomScale="80" zoomScaleNormal="80" workbookViewId="0">
      <selection activeCell="E21" sqref="E21"/>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9.28515625" style="1" customWidth="1"/>
    <col min="7" max="7" width="22.28515625" style="1" customWidth="1"/>
    <col min="8" max="8" width="7.5703125" style="1" customWidth="1"/>
    <col min="9" max="9" width="95.42578125" style="1" customWidth="1"/>
    <col min="10" max="10" width="4" style="1" customWidth="1"/>
    <col min="11" max="11" width="24.85546875" style="1" customWidth="1"/>
    <col min="12" max="12" width="4.28515625" style="1" customWidth="1"/>
    <col min="13" max="13" width="91.140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0" t="s">
        <v>0</v>
      </c>
      <c r="F3" s="72" t="s">
        <v>1</v>
      </c>
      <c r="G3" s="72"/>
      <c r="H3" s="72"/>
      <c r="I3" s="72"/>
      <c r="J3" s="72"/>
      <c r="K3" s="72"/>
      <c r="L3" s="72"/>
      <c r="M3" s="72"/>
      <c r="N3" s="6"/>
      <c r="O3" s="6"/>
      <c r="P3" s="7"/>
    </row>
    <row r="4" spans="2:16" ht="18" customHeight="1" x14ac:dyDescent="0.3">
      <c r="B4" s="5"/>
      <c r="E4" s="71"/>
      <c r="F4" s="72"/>
      <c r="G4" s="72"/>
      <c r="H4" s="72"/>
      <c r="I4" s="72"/>
      <c r="J4" s="72"/>
      <c r="K4" s="72"/>
      <c r="L4" s="72"/>
      <c r="M4" s="72"/>
      <c r="N4" s="6"/>
      <c r="O4" s="6"/>
      <c r="P4" s="7"/>
    </row>
    <row r="5" spans="2:16" ht="41.25" customHeight="1" x14ac:dyDescent="0.3">
      <c r="B5" s="5"/>
      <c r="E5" s="64" t="s">
        <v>2</v>
      </c>
      <c r="F5" s="73" t="s">
        <v>3</v>
      </c>
      <c r="G5" s="74"/>
      <c r="H5" s="74"/>
      <c r="I5" s="74"/>
      <c r="J5" s="74"/>
      <c r="K5" s="74"/>
      <c r="L5" s="74"/>
      <c r="M5" s="75"/>
      <c r="N5" s="8"/>
      <c r="O5" s="8"/>
      <c r="P5" s="7"/>
    </row>
    <row r="6" spans="2:16" ht="18" customHeight="1" thickBot="1" x14ac:dyDescent="0.35">
      <c r="B6" s="5"/>
      <c r="E6" s="9"/>
      <c r="F6" s="8"/>
      <c r="G6" s="8"/>
      <c r="H6" s="8"/>
      <c r="I6" s="8"/>
      <c r="J6" s="8"/>
      <c r="K6" s="8"/>
      <c r="L6" s="8"/>
      <c r="P6" s="7"/>
    </row>
    <row r="7" spans="2:16" ht="93" customHeight="1" thickBot="1" x14ac:dyDescent="0.25">
      <c r="B7" s="5"/>
      <c r="I7" s="76" t="s">
        <v>4</v>
      </c>
      <c r="J7" s="77"/>
      <c r="K7" s="78"/>
      <c r="M7" s="65">
        <f>+AVERAGE(G25,G27,G29,G31,G33)</f>
        <v>0.84894957983193287</v>
      </c>
      <c r="N7" s="10"/>
      <c r="O7" s="10"/>
      <c r="P7" s="7"/>
    </row>
    <row r="8" spans="2:16" ht="18" customHeight="1" x14ac:dyDescent="0.25">
      <c r="B8" s="5"/>
      <c r="M8" s="11"/>
      <c r="N8" s="11"/>
      <c r="O8" s="11"/>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79" t="s">
        <v>5</v>
      </c>
      <c r="D17" s="80"/>
      <c r="E17" s="80"/>
      <c r="F17" s="80"/>
      <c r="G17" s="80"/>
      <c r="H17" s="80"/>
      <c r="I17" s="80"/>
      <c r="J17" s="80"/>
      <c r="K17" s="80"/>
      <c r="L17" s="80"/>
      <c r="M17" s="81"/>
      <c r="N17" s="12"/>
      <c r="O17" s="12"/>
      <c r="P17" s="7"/>
    </row>
    <row r="18" spans="2:22" ht="15.75" customHeight="1" x14ac:dyDescent="0.2">
      <c r="B18" s="5"/>
      <c r="C18" s="13"/>
      <c r="D18" s="13"/>
      <c r="E18" s="13"/>
      <c r="F18" s="13"/>
      <c r="G18" s="13"/>
      <c r="H18" s="13"/>
      <c r="I18" s="13"/>
      <c r="J18" s="13"/>
      <c r="K18" s="13"/>
      <c r="L18" s="13"/>
      <c r="M18" s="13"/>
      <c r="N18" s="14"/>
      <c r="O18" s="14"/>
      <c r="P18" s="7"/>
    </row>
    <row r="19" spans="2:22" ht="141.75" customHeight="1" x14ac:dyDescent="0.2">
      <c r="B19" s="5"/>
      <c r="C19" s="66" t="s">
        <v>6</v>
      </c>
      <c r="D19" s="67"/>
      <c r="E19" s="15" t="s">
        <v>9</v>
      </c>
      <c r="F19" s="82" t="s">
        <v>32</v>
      </c>
      <c r="G19" s="83"/>
      <c r="H19" s="83"/>
      <c r="I19" s="83"/>
      <c r="J19" s="83"/>
      <c r="K19" s="83"/>
      <c r="L19" s="83"/>
      <c r="M19" s="84"/>
      <c r="N19" s="16"/>
      <c r="O19" s="16"/>
      <c r="P19" s="7"/>
    </row>
    <row r="20" spans="2:22" ht="105.75" customHeight="1" x14ac:dyDescent="0.2">
      <c r="B20" s="5"/>
      <c r="C20" s="66" t="s">
        <v>7</v>
      </c>
      <c r="D20" s="67"/>
      <c r="E20" s="15" t="s">
        <v>9</v>
      </c>
      <c r="F20" s="82" t="s">
        <v>33</v>
      </c>
      <c r="G20" s="83"/>
      <c r="H20" s="83"/>
      <c r="I20" s="83"/>
      <c r="J20" s="83"/>
      <c r="K20" s="83"/>
      <c r="L20" s="83"/>
      <c r="M20" s="84"/>
      <c r="N20" s="16"/>
      <c r="O20" s="16"/>
      <c r="P20" s="7"/>
    </row>
    <row r="21" spans="2:22" ht="143.25" customHeight="1" x14ac:dyDescent="0.2">
      <c r="B21" s="5"/>
      <c r="C21" s="68" t="s">
        <v>8</v>
      </c>
      <c r="D21" s="69"/>
      <c r="E21" s="15" t="s">
        <v>9</v>
      </c>
      <c r="F21" s="82" t="s">
        <v>34</v>
      </c>
      <c r="G21" s="83"/>
      <c r="H21" s="83"/>
      <c r="I21" s="83"/>
      <c r="J21" s="83"/>
      <c r="K21" s="83"/>
      <c r="L21" s="83"/>
      <c r="M21" s="84"/>
      <c r="N21" s="16"/>
      <c r="O21" s="16"/>
      <c r="P21" s="7"/>
    </row>
    <row r="22" spans="2:22" ht="66" customHeight="1" thickBot="1" x14ac:dyDescent="0.25">
      <c r="B22" s="5"/>
      <c r="G22" s="17"/>
      <c r="P22" s="7"/>
    </row>
    <row r="23" spans="2:22" ht="102.75" customHeight="1" thickBot="1" x14ac:dyDescent="0.25">
      <c r="B23" s="5"/>
      <c r="C23" s="18" t="s">
        <v>10</v>
      </c>
      <c r="D23" s="19"/>
      <c r="E23" s="20" t="s">
        <v>11</v>
      </c>
      <c r="F23" s="19"/>
      <c r="G23" s="20" t="s">
        <v>12</v>
      </c>
      <c r="H23" s="19"/>
      <c r="I23" s="21" t="s">
        <v>13</v>
      </c>
      <c r="J23" s="22"/>
      <c r="K23" s="57" t="s">
        <v>14</v>
      </c>
      <c r="L23" s="22"/>
      <c r="M23" s="58" t="s">
        <v>15</v>
      </c>
      <c r="N23" s="22"/>
      <c r="O23" s="59" t="s">
        <v>16</v>
      </c>
      <c r="P23" s="7"/>
      <c r="Q23" s="23"/>
    </row>
    <row r="24" spans="2:22" ht="6.75" customHeight="1" x14ac:dyDescent="0.35">
      <c r="B24" s="5"/>
      <c r="C24" s="24"/>
      <c r="D24"/>
      <c r="E24"/>
      <c r="F24"/>
      <c r="G24"/>
      <c r="H24"/>
      <c r="I24" s="25"/>
      <c r="J24"/>
      <c r="K24" s="25"/>
      <c r="L24"/>
      <c r="M24"/>
      <c r="N24"/>
      <c r="O24"/>
      <c r="P24" s="7"/>
    </row>
    <row r="25" spans="2:22" ht="384" customHeight="1" x14ac:dyDescent="0.2">
      <c r="B25" s="5"/>
      <c r="C25" s="26" t="s">
        <v>17</v>
      </c>
      <c r="D25" s="27"/>
      <c r="E25" s="28" t="str">
        <f>+IF([23]Hoja1!$N$2&gt;=0.5,"Si","No")</f>
        <v>Si</v>
      </c>
      <c r="F25" s="29"/>
      <c r="G25" s="30">
        <f>+[23]Hoja1!N2</f>
        <v>0.79166666666666663</v>
      </c>
      <c r="H25" s="29"/>
      <c r="I25" s="31" t="s">
        <v>18</v>
      </c>
      <c r="J25" s="32"/>
      <c r="K25" s="33">
        <v>0.83</v>
      </c>
      <c r="L25" s="34"/>
      <c r="M25" s="35" t="s">
        <v>19</v>
      </c>
      <c r="N25" s="36"/>
      <c r="O25" s="37">
        <f>G25-K25</f>
        <v>-3.833333333333333E-2</v>
      </c>
      <c r="P25" s="38"/>
      <c r="Q25" s="39"/>
      <c r="R25" s="39"/>
      <c r="S25" s="39"/>
      <c r="T25" s="39"/>
      <c r="U25" s="39"/>
      <c r="V25" s="39"/>
    </row>
    <row r="26" spans="2:22" ht="6.75" customHeight="1" x14ac:dyDescent="0.35">
      <c r="B26" s="5"/>
      <c r="C26" s="24"/>
      <c r="D26"/>
      <c r="E26" s="40"/>
      <c r="F26"/>
      <c r="G26" s="41"/>
      <c r="H26"/>
      <c r="I26" s="42"/>
      <c r="J26"/>
      <c r="K26" s="25"/>
      <c r="L26"/>
      <c r="M26" s="43"/>
      <c r="N26" s="43"/>
      <c r="O26" s="44"/>
      <c r="P26" s="7"/>
    </row>
    <row r="27" spans="2:22" ht="200.25" customHeight="1" x14ac:dyDescent="0.2">
      <c r="B27" s="5"/>
      <c r="C27" s="45" t="s">
        <v>20</v>
      </c>
      <c r="D27" s="27"/>
      <c r="E27" s="28" t="str">
        <f>+IF([23]Hoja1!$N$26&gt;=0.5,"Si","No")</f>
        <v>Si</v>
      </c>
      <c r="F27"/>
      <c r="G27" s="30">
        <f>+[23]Hoja1!N26</f>
        <v>0.94117647058823528</v>
      </c>
      <c r="H27"/>
      <c r="I27" s="46" t="s">
        <v>21</v>
      </c>
      <c r="J27"/>
      <c r="K27" s="33">
        <v>0.85</v>
      </c>
      <c r="L27" s="47"/>
      <c r="M27" s="35" t="s">
        <v>22</v>
      </c>
      <c r="N27" s="36"/>
      <c r="O27" s="37">
        <f>G27-K27</f>
        <v>9.1176470588235303E-2</v>
      </c>
      <c r="P27" s="7"/>
    </row>
    <row r="28" spans="2:22" ht="6.75" customHeight="1" x14ac:dyDescent="0.35">
      <c r="B28" s="5"/>
      <c r="C28" s="24"/>
      <c r="D28"/>
      <c r="E28" s="40"/>
      <c r="F28"/>
      <c r="G28" s="41"/>
      <c r="H28"/>
      <c r="I28" s="42"/>
      <c r="J28"/>
      <c r="K28" s="25"/>
      <c r="L28"/>
      <c r="M28" s="43"/>
      <c r="N28" s="43"/>
      <c r="O28" s="44"/>
      <c r="P28" s="7"/>
    </row>
    <row r="29" spans="2:22" ht="409.5" customHeight="1" x14ac:dyDescent="0.2">
      <c r="B29" s="5"/>
      <c r="C29" s="60" t="s">
        <v>23</v>
      </c>
      <c r="D29" s="27"/>
      <c r="E29" s="28" t="str">
        <f>+IF([23]Hoja1!$N$43&gt;=0.5,"Si","No")</f>
        <v>Si</v>
      </c>
      <c r="F29"/>
      <c r="G29" s="30">
        <f>+[23]Hoja1!N43</f>
        <v>0.83333333333333337</v>
      </c>
      <c r="H29"/>
      <c r="I29" s="48" t="s">
        <v>24</v>
      </c>
      <c r="J29"/>
      <c r="K29" s="63">
        <v>0.75</v>
      </c>
      <c r="L29" s="47"/>
      <c r="M29" s="48" t="s">
        <v>25</v>
      </c>
      <c r="N29" s="36"/>
      <c r="O29" s="37">
        <f>G29-K29</f>
        <v>8.333333333333337E-2</v>
      </c>
      <c r="P29" s="7"/>
    </row>
    <row r="30" spans="2:22" ht="6.75" customHeight="1" x14ac:dyDescent="0.35">
      <c r="B30" s="5"/>
      <c r="C30" s="24"/>
      <c r="D30"/>
      <c r="E30" s="40"/>
      <c r="F30"/>
      <c r="G30" s="41"/>
      <c r="H30"/>
      <c r="I30" s="42"/>
      <c r="J30"/>
      <c r="K30" s="25"/>
      <c r="L30"/>
      <c r="M30" s="43"/>
      <c r="N30" s="43"/>
      <c r="O30" s="44"/>
      <c r="P30" s="7"/>
    </row>
    <row r="31" spans="2:22" ht="337.5" customHeight="1" x14ac:dyDescent="0.2">
      <c r="B31" s="5"/>
      <c r="C31" s="61" t="s">
        <v>26</v>
      </c>
      <c r="D31" s="27"/>
      <c r="E31" s="28" t="str">
        <f>+IF([23]Hoja1!$N$55&gt;=0.5,"Si","No")</f>
        <v>Si</v>
      </c>
      <c r="F31"/>
      <c r="G31" s="30">
        <f>+[23]Hoja1!N55</f>
        <v>0.8571428571428571</v>
      </c>
      <c r="H31"/>
      <c r="I31" s="46" t="s">
        <v>27</v>
      </c>
      <c r="J31"/>
      <c r="K31" s="63">
        <v>0.56999999999999995</v>
      </c>
      <c r="L31" s="47"/>
      <c r="M31" s="48" t="s">
        <v>28</v>
      </c>
      <c r="N31" s="36"/>
      <c r="O31" s="37">
        <f>G31-K31</f>
        <v>0.28714285714285714</v>
      </c>
      <c r="P31" s="7"/>
    </row>
    <row r="32" spans="2:22" ht="6.75" customHeight="1" x14ac:dyDescent="0.35">
      <c r="B32" s="5"/>
      <c r="C32" s="24"/>
      <c r="D32"/>
      <c r="E32" s="40"/>
      <c r="F32"/>
      <c r="G32" s="41"/>
      <c r="H32"/>
      <c r="I32" s="42"/>
      <c r="J32"/>
      <c r="K32" s="25"/>
      <c r="L32"/>
      <c r="M32" s="43"/>
      <c r="N32" s="43"/>
      <c r="O32" s="44"/>
      <c r="P32" s="7"/>
    </row>
    <row r="33" spans="2:16" ht="357.75" customHeight="1" thickBot="1" x14ac:dyDescent="0.25">
      <c r="B33" s="5"/>
      <c r="C33" s="62" t="s">
        <v>29</v>
      </c>
      <c r="D33" s="27"/>
      <c r="E33" s="28" t="str">
        <f>+IF([23]Hoja1!$N$69&gt;=0.5,"Si","No")</f>
        <v>Si</v>
      </c>
      <c r="F33"/>
      <c r="G33" s="30">
        <f>+[23]Hoja1!N69</f>
        <v>0.8214285714285714</v>
      </c>
      <c r="H33"/>
      <c r="I33" s="49" t="s">
        <v>30</v>
      </c>
      <c r="J33"/>
      <c r="K33" s="33">
        <v>0.8</v>
      </c>
      <c r="L33" s="47"/>
      <c r="M33" s="48" t="s">
        <v>31</v>
      </c>
      <c r="N33" s="36"/>
      <c r="O33" s="37">
        <f>G33-K33</f>
        <v>2.1428571428571352E-2</v>
      </c>
      <c r="P33" s="7"/>
    </row>
    <row r="34" spans="2:16" ht="15.75" x14ac:dyDescent="0.2">
      <c r="B34" s="5"/>
      <c r="C34" s="50"/>
      <c r="D34" s="50"/>
      <c r="E34" s="14"/>
      <c r="M34" s="51"/>
      <c r="N34" s="51"/>
      <c r="O34" s="51"/>
      <c r="P34" s="7"/>
    </row>
    <row r="35" spans="2:16" ht="15.75" x14ac:dyDescent="0.2">
      <c r="B35" s="5"/>
      <c r="C35" s="52"/>
      <c r="D35" s="50"/>
      <c r="E35" s="14"/>
      <c r="M35" s="51"/>
      <c r="N35" s="51"/>
      <c r="O35" s="51"/>
      <c r="P35" s="7"/>
    </row>
    <row r="36" spans="2:16" x14ac:dyDescent="0.2">
      <c r="B36" s="5"/>
      <c r="C36" s="53"/>
      <c r="P36" s="7"/>
    </row>
    <row r="37" spans="2:16" ht="13.5" thickBot="1" x14ac:dyDescent="0.25">
      <c r="B37" s="54"/>
      <c r="C37" s="55"/>
      <c r="D37" s="55"/>
      <c r="E37" s="55"/>
      <c r="F37" s="55"/>
      <c r="G37" s="55"/>
      <c r="H37" s="55"/>
      <c r="I37" s="55"/>
      <c r="J37" s="55"/>
      <c r="K37" s="55"/>
      <c r="L37" s="55"/>
      <c r="M37" s="55"/>
      <c r="N37" s="55"/>
      <c r="O37" s="55"/>
      <c r="P37" s="56"/>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4C10C627-1D0F-4190-9FD1-31E7435512C2}">
      <formula1>"Si,No,En proceso"</formula1>
    </dataValidation>
    <dataValidation type="list" allowBlank="1" showInputMessage="1" showErrorMessage="1" sqref="N20:O20 E20:E21" xr:uid="{8F55FD8A-64BE-48B7-A496-5643DA952E89}">
      <formula1>"Si, No"</formula1>
    </dataValidation>
    <dataValidation type="list" allowBlank="1" showInputMessage="1" showErrorMessage="1" sqref="N19:O19" xr:uid="{0B7EF7B5-E60A-42AB-B3B9-0740849E75B6}">
      <formula1>"Si,No"</formula1>
    </dataValidation>
    <dataValidation allowBlank="1" showInputMessage="1" showErrorMessage="1" prompt="Celda formulada, información proveniente de la pestaña de deficiencias." sqref="E23" xr:uid="{F9BC63E7-8DE2-42F5-A9FC-F5AF88F963BB}"/>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Andrés Felipe Ramírez Orozco</dc:creator>
  <cp:lastModifiedBy>Juan Camilo Arredondo Ballesteros</cp:lastModifiedBy>
  <dcterms:created xsi:type="dcterms:W3CDTF">2024-02-26T20:51:45Z</dcterms:created>
  <dcterms:modified xsi:type="dcterms:W3CDTF">2024-02-29T13:59:00Z</dcterms:modified>
</cp:coreProperties>
</file>