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3.xml" ContentType="application/vnd.openxmlformats-officedocument.drawing+xml"/>
  <Override PartName="/xl/comments6.xml" ContentType="application/vnd.openxmlformats-officedocument.spreadsheetml.comment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omments7.xml" ContentType="application/vnd.openxmlformats-officedocument.spreadsheetml.comment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ropbox\"/>
    </mc:Choice>
  </mc:AlternateContent>
  <xr:revisionPtr revIDLastSave="0" documentId="13_ncr:1_{46500E4F-80EB-415B-B2B4-B3535FD8B176}" xr6:coauthVersionLast="47" xr6:coauthVersionMax="47" xr10:uidLastSave="{00000000-0000-0000-0000-000000000000}"/>
  <bookViews>
    <workbookView xWindow="-120" yWindow="-120" windowWidth="20730" windowHeight="11160" firstSheet="1" activeTab="2" xr2:uid="{00000000-000D-0000-FFFF-FFFF00000000}"/>
  </bookViews>
  <sheets>
    <sheet name="Gas EPM" sheetId="2" state="hidden" r:id="rId1"/>
    <sheet name="Gas#" sheetId="9" r:id="rId2"/>
    <sheet name="Variaciones gas" sheetId="15" r:id="rId3"/>
    <sheet name="Energía EPM" sheetId="17" state="hidden" r:id="rId4"/>
    <sheet name="Energia #" sheetId="18" r:id="rId5"/>
    <sheet name="Energia # (promedio)" sheetId="20" r:id="rId6"/>
    <sheet name="Variaciones energía" sheetId="21" r:id="rId7"/>
    <sheet name="Acueducto EPM" sheetId="3" state="hidden" r:id="rId8"/>
    <sheet name="Acueducto#" sheetId="13" r:id="rId9"/>
    <sheet name="Variaciones acueducto" sheetId="7" r:id="rId10"/>
    <sheet name="Op. acueducto# prom ind" sheetId="22" state="hidden" r:id="rId11"/>
    <sheet name="Alcantarillado EPM" sheetId="4" state="hidden" r:id="rId12"/>
    <sheet name="Alcantarillado#" sheetId="8" r:id="rId13"/>
    <sheet name="Variaciones alcantarillado" sheetId="14" r:id="rId14"/>
    <sheet name="Op. alcantarillado prom ind" sheetId="23" state="hidden" r:id="rId15"/>
    <sheet name="Op. energía # prom varia" sheetId="24" state="hidden" r:id="rId16"/>
  </sheets>
  <definedNames>
    <definedName name="_xlnm._FilterDatabase" localSheetId="8" hidden="1">'Acueducto#'!$B$1:$X$72</definedName>
    <definedName name="_xlnm._FilterDatabase" localSheetId="9" hidden="1">'Variaciones acueducto'!$B$1:$X$68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6" i="15" l="1"/>
  <c r="AX7" i="15"/>
  <c r="AX8" i="15"/>
  <c r="AX9" i="15"/>
  <c r="AX10" i="15"/>
  <c r="AX11" i="15"/>
  <c r="AX12" i="15"/>
  <c r="AX13" i="15"/>
  <c r="AX14" i="15"/>
  <c r="AX15" i="15"/>
  <c r="AX16" i="15"/>
  <c r="AX17" i="15"/>
  <c r="AX18" i="15"/>
  <c r="AX19" i="15"/>
  <c r="AX20" i="15"/>
  <c r="AX21" i="15"/>
  <c r="AX22" i="15"/>
  <c r="AX23" i="15"/>
  <c r="AX24" i="15"/>
  <c r="AX25" i="15"/>
  <c r="AX26" i="15"/>
  <c r="AX27" i="15"/>
  <c r="AX28" i="15"/>
  <c r="AX29" i="15"/>
  <c r="AX30" i="15"/>
  <c r="AX33" i="15"/>
  <c r="AX34" i="15"/>
  <c r="AX35" i="15"/>
  <c r="AX36" i="15"/>
  <c r="AX37" i="15"/>
  <c r="AX38" i="15"/>
  <c r="AX39" i="15"/>
  <c r="AX40" i="15"/>
  <c r="AX41" i="15"/>
  <c r="AX42" i="15"/>
  <c r="AX43" i="15"/>
  <c r="AX44" i="15"/>
  <c r="AX45" i="15"/>
  <c r="AX46" i="15"/>
  <c r="AX47" i="15"/>
  <c r="AX48" i="15"/>
  <c r="AX49" i="15"/>
  <c r="AX50" i="15"/>
  <c r="AX51" i="15"/>
  <c r="AX52" i="15"/>
  <c r="AX53" i="15"/>
  <c r="AX54" i="15"/>
  <c r="AX55" i="15"/>
  <c r="AX56" i="15"/>
  <c r="AX57" i="15"/>
  <c r="AX58" i="15"/>
  <c r="AX59" i="15"/>
  <c r="AX60" i="15"/>
  <c r="AX61" i="15"/>
  <c r="AX62" i="15"/>
  <c r="AX63" i="15"/>
  <c r="AX64" i="15"/>
  <c r="BB134" i="15"/>
  <c r="BB133" i="15"/>
  <c r="BB132" i="15"/>
  <c r="BB131" i="15"/>
  <c r="BB130" i="15"/>
  <c r="BB129" i="15"/>
  <c r="BB128" i="15"/>
  <c r="BB127" i="15"/>
  <c r="BB126" i="15"/>
  <c r="BB125" i="15"/>
  <c r="BB124" i="15"/>
  <c r="BB123" i="15"/>
  <c r="BB122" i="15"/>
  <c r="BB121" i="15"/>
  <c r="BB120" i="15"/>
  <c r="BB119" i="15"/>
  <c r="BB118" i="15"/>
  <c r="BB117" i="15"/>
  <c r="BB116" i="15"/>
  <c r="BB115" i="15"/>
  <c r="BB114" i="15"/>
  <c r="BB113" i="15"/>
  <c r="BB112" i="15"/>
  <c r="BB111" i="15"/>
  <c r="BB110" i="15"/>
  <c r="BB109" i="15"/>
  <c r="BB108" i="15"/>
  <c r="BB107" i="15"/>
  <c r="BB106" i="15"/>
  <c r="BB105" i="15"/>
  <c r="BB104" i="15"/>
  <c r="BB103" i="15"/>
  <c r="BB100" i="15"/>
  <c r="BB99" i="15"/>
  <c r="BB98" i="15"/>
  <c r="BB97" i="15"/>
  <c r="BB96" i="15"/>
  <c r="BB95" i="15"/>
  <c r="BB94" i="15"/>
  <c r="BB93" i="15"/>
  <c r="BB92" i="15"/>
  <c r="BB91" i="15"/>
  <c r="BB90" i="15"/>
  <c r="BB89" i="15"/>
  <c r="BB88" i="15"/>
  <c r="BB87" i="15"/>
  <c r="BB86" i="15"/>
  <c r="BB85" i="15"/>
  <c r="BB84" i="15"/>
  <c r="BB83" i="15"/>
  <c r="BB82" i="15"/>
  <c r="BB81" i="15"/>
  <c r="BB80" i="15"/>
  <c r="BB79" i="15"/>
  <c r="BB78" i="15"/>
  <c r="BB77" i="15"/>
  <c r="BB76" i="15"/>
  <c r="AV77" i="15"/>
  <c r="AV78" i="15"/>
  <c r="AV79" i="15"/>
  <c r="AV80" i="15"/>
  <c r="AV81" i="15"/>
  <c r="AV82" i="15"/>
  <c r="AV83" i="15"/>
  <c r="AV84" i="15"/>
  <c r="AV85" i="15"/>
  <c r="AV86" i="15"/>
  <c r="AV87" i="15"/>
  <c r="AV88" i="15"/>
  <c r="AV89" i="15"/>
  <c r="AV90" i="15"/>
  <c r="AV91" i="15"/>
  <c r="AV92" i="15"/>
  <c r="AV93" i="15"/>
  <c r="AV94" i="15"/>
  <c r="AV95" i="15"/>
  <c r="AV96" i="15"/>
  <c r="AV97" i="15"/>
  <c r="AV98" i="15"/>
  <c r="AV99" i="15"/>
  <c r="AV100" i="15"/>
  <c r="AV103" i="15"/>
  <c r="AV104" i="15"/>
  <c r="AV105" i="15"/>
  <c r="AV106" i="15"/>
  <c r="AV107" i="15"/>
  <c r="AV108" i="15"/>
  <c r="AV109" i="15"/>
  <c r="AV110" i="15"/>
  <c r="AV111" i="15"/>
  <c r="AV112" i="15"/>
  <c r="AV113" i="15"/>
  <c r="AV114" i="15"/>
  <c r="AV115" i="15"/>
  <c r="AV116" i="15"/>
  <c r="AV117" i="15"/>
  <c r="AV118" i="15"/>
  <c r="AV119" i="15"/>
  <c r="AV120" i="15"/>
  <c r="AV121" i="15"/>
  <c r="AV122" i="15"/>
  <c r="AV123" i="15"/>
  <c r="AV124" i="15"/>
  <c r="AV125" i="15"/>
  <c r="AV126" i="15"/>
  <c r="AV127" i="15"/>
  <c r="AV128" i="15"/>
  <c r="AV129" i="15"/>
  <c r="AV130" i="15"/>
  <c r="AV131" i="15"/>
  <c r="AV132" i="15"/>
  <c r="AV133" i="15"/>
  <c r="AV134" i="15"/>
  <c r="AV76" i="15"/>
  <c r="AT63" i="21"/>
  <c r="AT62" i="21"/>
  <c r="AT61" i="21"/>
  <c r="AT60" i="21"/>
  <c r="AT59" i="21"/>
  <c r="AT58" i="21"/>
  <c r="AT57" i="21"/>
  <c r="AT56" i="21"/>
  <c r="AT55" i="21"/>
  <c r="AT54" i="21"/>
  <c r="AT53" i="21"/>
  <c r="AT52" i="21"/>
  <c r="AT51" i="21"/>
  <c r="AT50" i="21"/>
  <c r="AT49" i="21"/>
  <c r="AT48" i="21"/>
  <c r="AT47" i="21"/>
  <c r="AT46" i="21"/>
  <c r="AT45" i="21"/>
  <c r="AT44" i="21"/>
  <c r="AT43" i="21"/>
  <c r="AT42" i="21"/>
  <c r="AT41" i="21"/>
  <c r="AT40" i="21"/>
  <c r="AT39" i="21"/>
  <c r="AT38" i="21"/>
  <c r="AT37" i="21"/>
  <c r="AT36" i="21"/>
  <c r="AT35" i="21"/>
  <c r="AT34" i="21"/>
  <c r="AT33" i="21"/>
  <c r="AT32" i="21"/>
  <c r="AT31" i="21"/>
  <c r="AT30" i="21"/>
  <c r="AT29" i="21"/>
  <c r="AT28" i="21"/>
  <c r="AT27" i="21"/>
  <c r="AT26" i="21"/>
  <c r="AT25" i="21"/>
  <c r="AT24" i="21"/>
  <c r="AT23" i="21"/>
  <c r="AT22" i="21"/>
  <c r="AT21" i="21"/>
  <c r="AT20" i="21"/>
  <c r="AT19" i="21"/>
  <c r="AT18" i="21"/>
  <c r="AT17" i="21"/>
  <c r="AT16" i="21"/>
  <c r="AT15" i="21"/>
  <c r="AT14" i="21"/>
  <c r="AT13" i="21"/>
  <c r="AT12" i="21"/>
  <c r="AT11" i="21"/>
  <c r="AT10" i="21"/>
  <c r="AT9" i="21"/>
  <c r="AT8" i="21"/>
  <c r="AT7" i="21"/>
  <c r="AT6" i="21"/>
  <c r="AT5" i="21"/>
  <c r="BK132" i="14"/>
  <c r="BK131" i="14"/>
  <c r="BK130" i="14"/>
  <c r="BK129" i="14"/>
  <c r="BK128" i="14"/>
  <c r="BK127" i="14"/>
  <c r="BK126" i="14"/>
  <c r="BK125" i="14"/>
  <c r="BK124" i="14"/>
  <c r="BK123" i="14"/>
  <c r="BK122" i="14"/>
  <c r="BK121" i="14"/>
  <c r="BK120" i="14"/>
  <c r="BK119" i="14"/>
  <c r="BK118" i="14"/>
  <c r="BK117" i="14"/>
  <c r="BK116" i="14"/>
  <c r="BK115" i="14"/>
  <c r="BK114" i="14"/>
  <c r="BK113" i="14"/>
  <c r="BK112" i="14"/>
  <c r="BK111" i="14"/>
  <c r="BK110" i="14"/>
  <c r="BK109" i="14"/>
  <c r="BK108" i="14"/>
  <c r="BK107" i="14"/>
  <c r="BK106" i="14"/>
  <c r="BK105" i="14"/>
  <c r="BK104" i="14"/>
  <c r="BK103" i="14"/>
  <c r="BK102" i="14"/>
  <c r="BK101" i="14"/>
  <c r="BK100" i="14"/>
  <c r="BK99" i="14"/>
  <c r="BK98" i="14"/>
  <c r="BK97" i="14"/>
  <c r="BK96" i="14"/>
  <c r="BK95" i="14"/>
  <c r="BK94" i="14"/>
  <c r="BK93" i="14"/>
  <c r="BK92" i="14"/>
  <c r="BK91" i="14"/>
  <c r="BK90" i="14"/>
  <c r="BK89" i="14"/>
  <c r="BK88" i="14"/>
  <c r="BK87" i="14"/>
  <c r="BK86" i="14"/>
  <c r="BK85" i="14"/>
  <c r="BK84" i="14"/>
  <c r="BK83" i="14"/>
  <c r="BK82" i="14"/>
  <c r="BK81" i="14"/>
  <c r="BK80" i="14"/>
  <c r="BK79" i="14"/>
  <c r="BK78" i="14"/>
  <c r="BK77" i="14"/>
  <c r="BK76" i="14"/>
  <c r="BK75" i="14"/>
  <c r="BK74" i="14"/>
  <c r="BK64" i="14"/>
  <c r="BK63" i="14"/>
  <c r="BK62" i="14"/>
  <c r="BK61" i="14"/>
  <c r="BK60" i="14"/>
  <c r="BK59" i="14"/>
  <c r="BK58" i="14"/>
  <c r="BK57" i="14"/>
  <c r="BK56" i="14"/>
  <c r="BK55" i="14"/>
  <c r="BK54" i="14"/>
  <c r="BK53" i="14"/>
  <c r="BK52" i="14"/>
  <c r="BK51" i="14"/>
  <c r="BK50" i="14"/>
  <c r="BK49" i="14"/>
  <c r="BK48" i="14"/>
  <c r="BK47" i="14"/>
  <c r="BK46" i="14"/>
  <c r="BK45" i="14"/>
  <c r="BK44" i="14"/>
  <c r="BK43" i="14"/>
  <c r="BK42" i="14"/>
  <c r="BK41" i="14"/>
  <c r="BK40" i="14"/>
  <c r="BK39" i="14"/>
  <c r="BK38" i="14"/>
  <c r="BK37" i="14"/>
  <c r="BK36" i="14"/>
  <c r="BK35" i="14"/>
  <c r="BK34" i="14"/>
  <c r="BK33" i="14"/>
  <c r="BK32" i="14"/>
  <c r="BK31" i="14"/>
  <c r="BK30" i="14"/>
  <c r="BK29" i="14"/>
  <c r="BK28" i="14"/>
  <c r="BK27" i="14"/>
  <c r="BK26" i="14"/>
  <c r="BK25" i="14"/>
  <c r="BK24" i="14"/>
  <c r="BK23" i="14"/>
  <c r="BK22" i="14"/>
  <c r="BK21" i="14"/>
  <c r="BK20" i="14"/>
  <c r="BK19" i="14"/>
  <c r="BK18" i="14"/>
  <c r="BK17" i="14"/>
  <c r="BK16" i="14"/>
  <c r="BK15" i="14"/>
  <c r="BK14" i="14"/>
  <c r="BK13" i="14"/>
  <c r="BK12" i="14"/>
  <c r="BK11" i="14"/>
  <c r="BK10" i="14"/>
  <c r="BK9" i="14"/>
  <c r="BK8" i="14"/>
  <c r="BK7" i="14"/>
  <c r="BK6" i="14"/>
  <c r="BF135" i="7"/>
  <c r="BF134" i="7"/>
  <c r="BF133" i="7"/>
  <c r="BF132" i="7"/>
  <c r="BF131" i="7"/>
  <c r="BF130" i="7"/>
  <c r="BF129" i="7"/>
  <c r="BF128" i="7"/>
  <c r="BF127" i="7"/>
  <c r="BF126" i="7"/>
  <c r="BF125" i="7"/>
  <c r="BF124" i="7"/>
  <c r="BF123" i="7"/>
  <c r="BF122" i="7"/>
  <c r="BF121" i="7"/>
  <c r="BF120" i="7"/>
  <c r="BF119" i="7"/>
  <c r="BF118" i="7"/>
  <c r="BF117" i="7"/>
  <c r="BF116" i="7"/>
  <c r="BF115" i="7"/>
  <c r="BF114" i="7"/>
  <c r="BF113" i="7"/>
  <c r="BF112" i="7"/>
  <c r="BF111" i="7"/>
  <c r="BF110" i="7"/>
  <c r="BF109" i="7"/>
  <c r="BF108" i="7"/>
  <c r="BF107" i="7"/>
  <c r="BF106" i="7"/>
  <c r="BF105" i="7"/>
  <c r="BF104" i="7"/>
  <c r="BF103" i="7"/>
  <c r="BF102" i="7"/>
  <c r="BF101" i="7"/>
  <c r="BF100" i="7"/>
  <c r="BF99" i="7"/>
  <c r="BF98" i="7"/>
  <c r="BF97" i="7"/>
  <c r="BF96" i="7"/>
  <c r="BF95" i="7"/>
  <c r="BF94" i="7"/>
  <c r="BF93" i="7"/>
  <c r="BF92" i="7"/>
  <c r="BF91" i="7"/>
  <c r="BF90" i="7"/>
  <c r="BF89" i="7"/>
  <c r="BF88" i="7"/>
  <c r="BF87" i="7"/>
  <c r="BF86" i="7"/>
  <c r="BF85" i="7"/>
  <c r="BF84" i="7"/>
  <c r="BF83" i="7"/>
  <c r="BF82" i="7"/>
  <c r="BF81" i="7"/>
  <c r="BF80" i="7"/>
  <c r="BF79" i="7"/>
  <c r="BF78" i="7"/>
  <c r="BF77" i="7"/>
  <c r="BF64" i="7"/>
  <c r="BF63" i="7"/>
  <c r="BF62" i="7"/>
  <c r="BF61" i="7"/>
  <c r="BF60" i="7"/>
  <c r="BF59" i="7"/>
  <c r="BF58" i="7"/>
  <c r="BF57" i="7"/>
  <c r="BF56" i="7"/>
  <c r="BF55" i="7"/>
  <c r="BF54" i="7"/>
  <c r="BF53" i="7"/>
  <c r="BF52" i="7"/>
  <c r="BF51" i="7"/>
  <c r="BF50" i="7"/>
  <c r="BF49" i="7"/>
  <c r="BF48" i="7"/>
  <c r="BF47" i="7"/>
  <c r="BF46" i="7"/>
  <c r="BF45" i="7"/>
  <c r="BF44" i="7"/>
  <c r="BF43" i="7"/>
  <c r="BF42" i="7"/>
  <c r="BF41" i="7"/>
  <c r="BF40" i="7"/>
  <c r="BF39" i="7"/>
  <c r="BF38" i="7"/>
  <c r="BF37" i="7"/>
  <c r="BF36" i="7"/>
  <c r="BF35" i="7"/>
  <c r="BF34" i="7"/>
  <c r="BF33" i="7"/>
  <c r="BF32" i="7"/>
  <c r="BF31" i="7"/>
  <c r="BF30" i="7"/>
  <c r="BF29" i="7"/>
  <c r="BF28" i="7"/>
  <c r="BF27" i="7"/>
  <c r="BF26" i="7"/>
  <c r="BF25" i="7"/>
  <c r="BF24" i="7"/>
  <c r="BF23" i="7"/>
  <c r="BF22" i="7"/>
  <c r="BF21" i="7"/>
  <c r="BF20" i="7"/>
  <c r="BF19" i="7"/>
  <c r="BF18" i="7"/>
  <c r="BF17" i="7"/>
  <c r="BF16" i="7"/>
  <c r="BF15" i="7"/>
  <c r="BF14" i="7"/>
  <c r="BF13" i="7"/>
  <c r="BF12" i="7"/>
  <c r="BF11" i="7"/>
  <c r="BF10" i="7"/>
  <c r="BF9" i="7"/>
  <c r="BF8" i="7"/>
  <c r="BF7" i="7"/>
  <c r="BF6" i="7"/>
  <c r="AT134" i="15"/>
  <c r="AT133" i="15"/>
  <c r="AT132" i="15"/>
  <c r="AT131" i="15"/>
  <c r="AT130" i="15"/>
  <c r="AT129" i="15"/>
  <c r="AT128" i="15"/>
  <c r="AT127" i="15"/>
  <c r="AT126" i="15"/>
  <c r="AT125" i="15"/>
  <c r="AT124" i="15"/>
  <c r="AT123" i="15"/>
  <c r="AT122" i="15"/>
  <c r="AT121" i="15"/>
  <c r="AT120" i="15"/>
  <c r="AT119" i="15"/>
  <c r="AT118" i="15"/>
  <c r="AT117" i="15"/>
  <c r="AT116" i="15"/>
  <c r="AT115" i="15"/>
  <c r="AT114" i="15"/>
  <c r="AT113" i="15"/>
  <c r="AT112" i="15"/>
  <c r="AT111" i="15"/>
  <c r="AT110" i="15"/>
  <c r="AT109" i="15"/>
  <c r="AT108" i="15"/>
  <c r="AT107" i="15"/>
  <c r="AT106" i="15"/>
  <c r="AT105" i="15"/>
  <c r="AT104" i="15"/>
  <c r="AT103" i="15"/>
  <c r="AT100" i="15"/>
  <c r="AT99" i="15"/>
  <c r="AT98" i="15"/>
  <c r="AT97" i="15"/>
  <c r="AT96" i="15"/>
  <c r="AT95" i="15"/>
  <c r="AT94" i="15"/>
  <c r="AT93" i="15"/>
  <c r="AT92" i="15"/>
  <c r="AT91" i="15"/>
  <c r="AT90" i="15"/>
  <c r="AT89" i="15"/>
  <c r="AT88" i="15"/>
  <c r="AT87" i="15"/>
  <c r="AT86" i="15"/>
  <c r="AT85" i="15"/>
  <c r="AT84" i="15"/>
  <c r="AT83" i="15"/>
  <c r="AT82" i="15"/>
  <c r="AT81" i="15"/>
  <c r="AT80" i="15"/>
  <c r="AT79" i="15"/>
  <c r="AT78" i="15"/>
  <c r="AT77" i="15"/>
  <c r="AT76" i="15"/>
  <c r="AR134" i="15"/>
  <c r="AR133" i="15"/>
  <c r="AR132" i="15"/>
  <c r="AR131" i="15"/>
  <c r="AR130" i="15"/>
  <c r="AR129" i="15"/>
  <c r="AR128" i="15"/>
  <c r="AR127" i="15"/>
  <c r="AR126" i="15"/>
  <c r="AR125" i="15"/>
  <c r="AR124" i="15"/>
  <c r="AR123" i="15"/>
  <c r="AR122" i="15"/>
  <c r="AR121" i="15"/>
  <c r="AR120" i="15"/>
  <c r="AR119" i="15"/>
  <c r="AR118" i="15"/>
  <c r="AR117" i="15"/>
  <c r="AR116" i="15"/>
  <c r="AR115" i="15"/>
  <c r="AR114" i="15"/>
  <c r="AR113" i="15"/>
  <c r="AR112" i="15"/>
  <c r="AR111" i="15"/>
  <c r="AR110" i="15"/>
  <c r="AR109" i="15"/>
  <c r="AR108" i="15"/>
  <c r="AR107" i="15"/>
  <c r="AR106" i="15"/>
  <c r="AR105" i="15"/>
  <c r="AR104" i="15"/>
  <c r="AR103" i="15"/>
  <c r="AR100" i="15"/>
  <c r="AR99" i="15"/>
  <c r="AR98" i="15"/>
  <c r="AR97" i="15"/>
  <c r="AR96" i="15"/>
  <c r="AR95" i="15"/>
  <c r="AR94" i="15"/>
  <c r="AR93" i="15"/>
  <c r="AR92" i="15"/>
  <c r="AR91" i="15"/>
  <c r="AR90" i="15"/>
  <c r="AR89" i="15"/>
  <c r="AR88" i="15"/>
  <c r="AR87" i="15"/>
  <c r="AR86" i="15"/>
  <c r="AR85" i="15"/>
  <c r="AR84" i="15"/>
  <c r="AR83" i="15"/>
  <c r="AR82" i="15"/>
  <c r="AR81" i="15"/>
  <c r="AR80" i="15"/>
  <c r="AR79" i="15"/>
  <c r="AR78" i="15"/>
  <c r="AR77" i="15"/>
  <c r="AR76" i="15"/>
  <c r="AP134" i="15"/>
  <c r="AP133" i="15"/>
  <c r="AP132" i="15"/>
  <c r="AP131" i="15"/>
  <c r="AP130" i="15"/>
  <c r="AP129" i="15"/>
  <c r="AP128" i="15"/>
  <c r="AP127" i="15"/>
  <c r="AP126" i="15"/>
  <c r="AP125" i="15"/>
  <c r="AP124" i="15"/>
  <c r="AP123" i="15"/>
  <c r="AP122" i="15"/>
  <c r="AP121" i="15"/>
  <c r="AP120" i="15"/>
  <c r="AP119" i="15"/>
  <c r="AP118" i="15"/>
  <c r="AP117" i="15"/>
  <c r="AP116" i="15"/>
  <c r="AP115" i="15"/>
  <c r="AP114" i="15"/>
  <c r="AP113" i="15"/>
  <c r="AP112" i="15"/>
  <c r="AP111" i="15"/>
  <c r="AP110" i="15"/>
  <c r="AP109" i="15"/>
  <c r="AP108" i="15"/>
  <c r="AP107" i="15"/>
  <c r="AP106" i="15"/>
  <c r="AP105" i="15"/>
  <c r="AP104" i="15"/>
  <c r="AP103" i="15"/>
  <c r="AP100" i="15"/>
  <c r="AP99" i="15"/>
  <c r="AP98" i="15"/>
  <c r="AP97" i="15"/>
  <c r="AP96" i="15"/>
  <c r="AP95" i="15"/>
  <c r="AP94" i="15"/>
  <c r="AP93" i="15"/>
  <c r="AP92" i="15"/>
  <c r="AP91" i="15"/>
  <c r="AP90" i="15"/>
  <c r="AP89" i="15"/>
  <c r="AP88" i="15"/>
  <c r="AP87" i="15"/>
  <c r="AP86" i="15"/>
  <c r="AP85" i="15"/>
  <c r="AP84" i="15"/>
  <c r="AP83" i="15"/>
  <c r="AP82" i="15"/>
  <c r="AP81" i="15"/>
  <c r="AP80" i="15"/>
  <c r="AP79" i="15"/>
  <c r="AP78" i="15"/>
  <c r="AP77" i="15"/>
  <c r="AP76" i="15"/>
  <c r="AN134" i="15"/>
  <c r="AN133" i="15"/>
  <c r="AN132" i="15"/>
  <c r="AN131" i="15"/>
  <c r="AN130" i="15"/>
  <c r="AN129" i="15"/>
  <c r="AN128" i="15"/>
  <c r="AN127" i="15"/>
  <c r="AN126" i="15"/>
  <c r="AN125" i="15"/>
  <c r="AN124" i="15"/>
  <c r="AN123" i="15"/>
  <c r="AN122" i="15"/>
  <c r="AN121" i="15"/>
  <c r="AN120" i="15"/>
  <c r="AN119" i="15"/>
  <c r="AN118" i="15"/>
  <c r="AN117" i="15"/>
  <c r="AN116" i="15"/>
  <c r="AN115" i="15"/>
  <c r="AN114" i="15"/>
  <c r="AN113" i="15"/>
  <c r="AN112" i="15"/>
  <c r="AN111" i="15"/>
  <c r="AN110" i="15"/>
  <c r="AN109" i="15"/>
  <c r="AN108" i="15"/>
  <c r="AN107" i="15"/>
  <c r="AN106" i="15"/>
  <c r="AN105" i="15"/>
  <c r="AN104" i="15"/>
  <c r="AN103" i="15"/>
  <c r="AN100" i="15"/>
  <c r="AN99" i="15"/>
  <c r="AN98" i="15"/>
  <c r="AN97" i="15"/>
  <c r="AN96" i="15"/>
  <c r="AN95" i="15"/>
  <c r="AN94" i="15"/>
  <c r="AN93" i="15"/>
  <c r="AN92" i="15"/>
  <c r="AN91" i="15"/>
  <c r="AN90" i="15"/>
  <c r="AN89" i="15"/>
  <c r="AN88" i="15"/>
  <c r="AN87" i="15"/>
  <c r="AN86" i="15"/>
  <c r="AN85" i="15"/>
  <c r="AN84" i="15"/>
  <c r="AN83" i="15"/>
  <c r="AN82" i="15"/>
  <c r="AN81" i="15"/>
  <c r="AN80" i="15"/>
  <c r="AN79" i="15"/>
  <c r="AN78" i="15"/>
  <c r="AN77" i="15"/>
  <c r="AN76" i="15"/>
  <c r="AL77" i="15"/>
  <c r="AL78" i="15"/>
  <c r="AL79" i="15"/>
  <c r="AL80" i="15"/>
  <c r="AL81" i="15"/>
  <c r="AL82" i="15"/>
  <c r="AL83" i="15"/>
  <c r="AL84" i="15"/>
  <c r="AL85" i="15"/>
  <c r="AL86" i="15"/>
  <c r="AL87" i="15"/>
  <c r="AL88" i="15"/>
  <c r="AL89" i="15"/>
  <c r="AL90" i="15"/>
  <c r="AL91" i="15"/>
  <c r="AL92" i="15"/>
  <c r="AL93" i="15"/>
  <c r="AL94" i="15"/>
  <c r="AL95" i="15"/>
  <c r="AL96" i="15"/>
  <c r="AL97" i="15"/>
  <c r="AL98" i="15"/>
  <c r="AL99" i="15"/>
  <c r="AL100" i="15"/>
  <c r="AL103" i="15"/>
  <c r="AL104" i="15"/>
  <c r="AL105" i="15"/>
  <c r="AL106" i="15"/>
  <c r="AL107" i="15"/>
  <c r="AL108" i="15"/>
  <c r="AL109" i="15"/>
  <c r="AL110" i="15"/>
  <c r="AL111" i="15"/>
  <c r="AL112" i="15"/>
  <c r="AL113" i="15"/>
  <c r="AL114" i="15"/>
  <c r="AL115" i="15"/>
  <c r="AL116" i="15"/>
  <c r="AL117" i="15"/>
  <c r="AL118" i="15"/>
  <c r="AL119" i="15"/>
  <c r="AL120" i="15"/>
  <c r="AL121" i="15"/>
  <c r="AL122" i="15"/>
  <c r="AL123" i="15"/>
  <c r="AL124" i="15"/>
  <c r="AL125" i="15"/>
  <c r="AL126" i="15"/>
  <c r="AL127" i="15"/>
  <c r="AL128" i="15"/>
  <c r="AL129" i="15"/>
  <c r="AL130" i="15"/>
  <c r="AL131" i="15"/>
  <c r="AL132" i="15"/>
  <c r="AL133" i="15"/>
  <c r="AL134" i="15"/>
  <c r="AL76" i="15"/>
  <c r="AR64" i="15"/>
  <c r="AR63" i="15"/>
  <c r="AR62" i="15"/>
  <c r="AR61" i="15"/>
  <c r="AR60" i="15"/>
  <c r="AR59" i="15"/>
  <c r="AR58" i="15"/>
  <c r="AR57" i="15"/>
  <c r="AR56" i="15"/>
  <c r="AR55" i="15"/>
  <c r="AR54" i="15"/>
  <c r="AR53" i="15"/>
  <c r="AR52" i="15"/>
  <c r="AR51" i="15"/>
  <c r="AR50" i="15"/>
  <c r="AR49" i="15"/>
  <c r="AR48" i="15"/>
  <c r="AR47" i="15"/>
  <c r="AR46" i="15"/>
  <c r="AR45" i="15"/>
  <c r="AR44" i="15"/>
  <c r="AR43" i="15"/>
  <c r="AR42" i="15"/>
  <c r="AR41" i="15"/>
  <c r="AR40" i="15"/>
  <c r="AR39" i="15"/>
  <c r="AR38" i="15"/>
  <c r="AR37" i="15"/>
  <c r="AR35" i="15"/>
  <c r="AR34" i="15"/>
  <c r="AR33" i="15"/>
  <c r="AR30" i="15"/>
  <c r="AR29" i="15"/>
  <c r="AR28" i="15"/>
  <c r="AR27" i="15"/>
  <c r="AR26" i="15"/>
  <c r="AR25" i="15"/>
  <c r="AR24" i="15"/>
  <c r="AR23" i="15"/>
  <c r="AR22" i="15"/>
  <c r="AR21" i="15"/>
  <c r="AR20" i="15"/>
  <c r="AR19" i="15"/>
  <c r="AR18" i="15"/>
  <c r="AR17" i="15"/>
  <c r="AR16" i="15"/>
  <c r="AR15" i="15"/>
  <c r="AR14" i="15"/>
  <c r="AR13" i="15"/>
  <c r="AR12" i="15"/>
  <c r="AR11" i="15"/>
  <c r="AR10" i="15"/>
  <c r="AR9" i="15"/>
  <c r="AR8" i="15"/>
  <c r="AR7" i="15"/>
  <c r="AR6" i="15"/>
  <c r="AP64" i="15"/>
  <c r="AP63" i="15"/>
  <c r="AP62" i="15"/>
  <c r="AP61" i="15"/>
  <c r="AP60" i="15"/>
  <c r="AP59" i="15"/>
  <c r="AP58" i="15"/>
  <c r="AP57" i="15"/>
  <c r="AP56" i="15"/>
  <c r="AP55" i="15"/>
  <c r="AP54" i="15"/>
  <c r="AP53" i="15"/>
  <c r="AP52" i="15"/>
  <c r="AP51" i="15"/>
  <c r="AP50" i="15"/>
  <c r="AP49" i="15"/>
  <c r="AP48" i="15"/>
  <c r="AP47" i="15"/>
  <c r="AP46" i="15"/>
  <c r="AP45" i="15"/>
  <c r="AP44" i="15"/>
  <c r="AP43" i="15"/>
  <c r="AP42" i="15"/>
  <c r="AP41" i="15"/>
  <c r="AP40" i="15"/>
  <c r="AP39" i="15"/>
  <c r="AP38" i="15"/>
  <c r="AP37" i="15"/>
  <c r="AP36" i="15"/>
  <c r="AP35" i="15"/>
  <c r="AP34" i="15"/>
  <c r="AP33" i="15"/>
  <c r="AP30" i="15"/>
  <c r="AP29" i="15"/>
  <c r="AP28" i="15"/>
  <c r="AP27" i="15"/>
  <c r="AP26" i="15"/>
  <c r="AP25" i="15"/>
  <c r="AP24" i="15"/>
  <c r="AP23" i="15"/>
  <c r="AP22" i="15"/>
  <c r="AP21" i="15"/>
  <c r="AP20" i="15"/>
  <c r="AP19" i="15"/>
  <c r="AP18" i="15"/>
  <c r="AP17" i="15"/>
  <c r="AP16" i="15"/>
  <c r="AP15" i="15"/>
  <c r="AP14" i="15"/>
  <c r="AP13" i="15"/>
  <c r="AP12" i="15"/>
  <c r="AP11" i="15"/>
  <c r="AP10" i="15"/>
  <c r="AP9" i="15"/>
  <c r="AP8" i="15"/>
  <c r="AP7" i="15"/>
  <c r="AP6" i="15"/>
  <c r="AN64" i="15"/>
  <c r="AN63" i="15"/>
  <c r="AN62" i="15"/>
  <c r="AN61" i="15"/>
  <c r="AN60" i="15"/>
  <c r="AN59" i="15"/>
  <c r="AN58" i="15"/>
  <c r="AN57" i="15"/>
  <c r="AN56" i="15"/>
  <c r="AN55" i="15"/>
  <c r="AN54" i="15"/>
  <c r="AN53" i="15"/>
  <c r="AN52" i="15"/>
  <c r="AN51" i="15"/>
  <c r="AN50" i="15"/>
  <c r="AN49" i="15"/>
  <c r="AN48" i="15"/>
  <c r="AN47" i="15"/>
  <c r="AN46" i="15"/>
  <c r="AN45" i="15"/>
  <c r="AN44" i="15"/>
  <c r="AN43" i="15"/>
  <c r="AN42" i="15"/>
  <c r="AN41" i="15"/>
  <c r="AN40" i="15"/>
  <c r="AN39" i="15"/>
  <c r="AN38" i="15"/>
  <c r="AN37" i="15"/>
  <c r="AN36" i="15"/>
  <c r="AN35" i="15"/>
  <c r="AN34" i="15"/>
  <c r="AN33" i="15"/>
  <c r="AN30" i="15"/>
  <c r="AN29" i="15"/>
  <c r="AN28" i="15"/>
  <c r="AN27" i="15"/>
  <c r="AN26" i="15"/>
  <c r="AN25" i="15"/>
  <c r="AN24" i="15"/>
  <c r="AN23" i="15"/>
  <c r="AN22" i="15"/>
  <c r="AN21" i="15"/>
  <c r="AN20" i="15"/>
  <c r="AN19" i="15"/>
  <c r="AN18" i="15"/>
  <c r="AN17" i="15"/>
  <c r="AN16" i="15"/>
  <c r="AN15" i="15"/>
  <c r="AN14" i="15"/>
  <c r="AN13" i="15"/>
  <c r="AN12" i="15"/>
  <c r="AN11" i="15"/>
  <c r="AN10" i="15"/>
  <c r="AN9" i="15"/>
  <c r="AN8" i="15"/>
  <c r="AN7" i="15"/>
  <c r="AN6" i="15"/>
  <c r="AL7" i="15"/>
  <c r="AL8" i="15"/>
  <c r="AL9" i="15"/>
  <c r="AL10" i="15"/>
  <c r="AL11" i="15"/>
  <c r="AL12" i="15"/>
  <c r="AL13" i="15"/>
  <c r="AL14" i="15"/>
  <c r="AL15" i="15"/>
  <c r="AL16" i="15"/>
  <c r="AL17" i="15"/>
  <c r="AL18" i="15"/>
  <c r="AL19" i="15"/>
  <c r="AL20" i="15"/>
  <c r="AL21" i="15"/>
  <c r="AL22" i="15"/>
  <c r="AL23" i="15"/>
  <c r="AL24" i="15"/>
  <c r="AL25" i="15"/>
  <c r="AL26" i="15"/>
  <c r="AL27" i="15"/>
  <c r="AL28" i="15"/>
  <c r="AL29" i="15"/>
  <c r="AL30" i="15"/>
  <c r="AL33" i="15"/>
  <c r="AL34" i="15"/>
  <c r="AL35" i="15"/>
  <c r="AL36" i="15"/>
  <c r="AL37" i="15"/>
  <c r="AL38" i="15"/>
  <c r="AL39" i="15"/>
  <c r="AL40" i="15"/>
  <c r="AL41" i="15"/>
  <c r="AL42" i="15"/>
  <c r="AL43" i="15"/>
  <c r="AL44" i="15"/>
  <c r="AL45" i="15"/>
  <c r="AL46" i="15"/>
  <c r="AL47" i="15"/>
  <c r="AL48" i="15"/>
  <c r="AL49" i="15"/>
  <c r="AL50" i="15"/>
  <c r="AL51" i="15"/>
  <c r="AL52" i="15"/>
  <c r="AL53" i="15"/>
  <c r="AL54" i="15"/>
  <c r="AL55" i="15"/>
  <c r="AL56" i="15"/>
  <c r="AL57" i="15"/>
  <c r="AL58" i="15"/>
  <c r="AL59" i="15"/>
  <c r="AL60" i="15"/>
  <c r="AL61" i="15"/>
  <c r="AL62" i="15"/>
  <c r="AL63" i="15"/>
  <c r="AL64" i="15"/>
  <c r="AL6" i="15"/>
  <c r="C83" i="24"/>
  <c r="D83" i="24"/>
  <c r="E83" i="24"/>
  <c r="F83" i="24"/>
  <c r="G83" i="24"/>
  <c r="B83" i="24"/>
  <c r="C82" i="24"/>
  <c r="D82" i="24"/>
  <c r="E82" i="24"/>
  <c r="F82" i="24"/>
  <c r="G82" i="24"/>
  <c r="B82" i="24"/>
  <c r="C81" i="24"/>
  <c r="D81" i="24"/>
  <c r="E81" i="24"/>
  <c r="F81" i="24"/>
  <c r="G81" i="24"/>
  <c r="B81" i="24"/>
  <c r="C80" i="24"/>
  <c r="D80" i="24"/>
  <c r="E80" i="24"/>
  <c r="F80" i="24"/>
  <c r="G80" i="24"/>
  <c r="B80" i="24"/>
  <c r="C79" i="24"/>
  <c r="D79" i="24"/>
  <c r="E79" i="24"/>
  <c r="F79" i="24"/>
  <c r="G79" i="24"/>
  <c r="B79" i="24"/>
  <c r="G73" i="24"/>
  <c r="C73" i="24"/>
  <c r="D73" i="24"/>
  <c r="E73" i="24"/>
  <c r="F73" i="24"/>
  <c r="B73" i="24"/>
  <c r="C72" i="24"/>
  <c r="D72" i="24"/>
  <c r="E72" i="24"/>
  <c r="F72" i="24"/>
  <c r="G72" i="24"/>
  <c r="B72" i="24"/>
  <c r="C71" i="24"/>
  <c r="D71" i="24"/>
  <c r="E71" i="24"/>
  <c r="F71" i="24"/>
  <c r="G71" i="24"/>
  <c r="B71" i="24"/>
  <c r="C70" i="24"/>
  <c r="D70" i="24"/>
  <c r="E70" i="24"/>
  <c r="F70" i="24"/>
  <c r="G70" i="24"/>
  <c r="B70" i="24"/>
  <c r="C69" i="24"/>
  <c r="D69" i="24"/>
  <c r="E69" i="24"/>
  <c r="F69" i="24"/>
  <c r="G69" i="24"/>
  <c r="B69" i="24"/>
  <c r="AN63" i="21"/>
  <c r="AN62" i="21"/>
  <c r="AN61" i="21"/>
  <c r="AN60" i="21"/>
  <c r="AN59" i="21"/>
  <c r="AN58" i="21"/>
  <c r="AN57" i="21"/>
  <c r="AN56" i="21"/>
  <c r="AN55" i="21"/>
  <c r="AN54" i="21"/>
  <c r="AN53" i="21"/>
  <c r="AN52" i="21"/>
  <c r="AN51" i="21"/>
  <c r="AN50" i="21"/>
  <c r="AN49" i="21"/>
  <c r="AN48" i="21"/>
  <c r="AN47" i="21"/>
  <c r="AN46" i="21"/>
  <c r="AN45" i="21"/>
  <c r="AN44" i="21"/>
  <c r="AN43" i="21"/>
  <c r="AN42" i="21"/>
  <c r="AN41" i="21"/>
  <c r="AN40" i="21"/>
  <c r="AN39" i="21"/>
  <c r="AN38" i="21"/>
  <c r="AN37" i="21"/>
  <c r="AN36" i="21"/>
  <c r="AN35" i="21"/>
  <c r="AN34" i="21"/>
  <c r="AN33" i="21"/>
  <c r="AN32" i="21"/>
  <c r="AN31" i="21"/>
  <c r="AN30" i="21"/>
  <c r="AN29" i="21"/>
  <c r="AN28" i="21"/>
  <c r="AN27" i="21"/>
  <c r="AN26" i="21"/>
  <c r="AN25" i="21"/>
  <c r="AN24" i="21"/>
  <c r="AN23" i="21"/>
  <c r="AN22" i="21"/>
  <c r="AN21" i="21"/>
  <c r="AN20" i="21"/>
  <c r="AN19" i="21"/>
  <c r="AN18" i="21"/>
  <c r="AN17" i="21"/>
  <c r="AN16" i="21"/>
  <c r="AN15" i="21"/>
  <c r="AN14" i="21"/>
  <c r="AN13" i="21"/>
  <c r="AN12" i="21"/>
  <c r="AN11" i="21"/>
  <c r="AN10" i="21"/>
  <c r="AN9" i="21"/>
  <c r="AN8" i="21"/>
  <c r="AN7" i="21"/>
  <c r="AN6" i="21"/>
  <c r="AN5" i="21"/>
  <c r="AL63" i="21"/>
  <c r="AL62" i="21"/>
  <c r="AL61" i="21"/>
  <c r="AL60" i="21"/>
  <c r="AL59" i="21"/>
  <c r="AL58" i="21"/>
  <c r="AL57" i="21"/>
  <c r="AL56" i="21"/>
  <c r="AL55" i="21"/>
  <c r="AL54" i="21"/>
  <c r="AL53" i="21"/>
  <c r="AL52" i="21"/>
  <c r="AL51" i="21"/>
  <c r="AL50" i="21"/>
  <c r="AL49" i="21"/>
  <c r="AL48" i="21"/>
  <c r="AL47" i="21"/>
  <c r="AL46" i="21"/>
  <c r="AL45" i="21"/>
  <c r="AL44" i="21"/>
  <c r="AL43" i="21"/>
  <c r="AL42" i="21"/>
  <c r="AL41" i="21"/>
  <c r="AL40" i="21"/>
  <c r="AL39" i="21"/>
  <c r="AL38" i="21"/>
  <c r="AL37" i="21"/>
  <c r="AL36" i="21"/>
  <c r="AL35" i="21"/>
  <c r="AL34" i="21"/>
  <c r="AL33" i="21"/>
  <c r="AL32" i="21"/>
  <c r="AL31" i="21"/>
  <c r="AL30" i="21"/>
  <c r="AL29" i="21"/>
  <c r="AL28" i="21"/>
  <c r="AL27" i="21"/>
  <c r="AL26" i="21"/>
  <c r="AL25" i="21"/>
  <c r="AL24" i="21"/>
  <c r="AL23" i="21"/>
  <c r="AL22" i="21"/>
  <c r="AL21" i="21"/>
  <c r="AL20" i="21"/>
  <c r="AL19" i="21"/>
  <c r="AL18" i="21"/>
  <c r="AL17" i="21"/>
  <c r="AL16" i="21"/>
  <c r="AL15" i="21"/>
  <c r="AL14" i="21"/>
  <c r="AL13" i="21"/>
  <c r="AL12" i="21"/>
  <c r="AL11" i="21"/>
  <c r="AL10" i="21"/>
  <c r="AL9" i="21"/>
  <c r="AL8" i="21"/>
  <c r="AL7" i="21"/>
  <c r="AL6" i="21"/>
  <c r="AL5" i="21"/>
  <c r="AJ63" i="21"/>
  <c r="AJ62" i="21"/>
  <c r="AJ61" i="21"/>
  <c r="AJ60" i="21"/>
  <c r="AJ59" i="21"/>
  <c r="AJ58" i="21"/>
  <c r="AJ57" i="21"/>
  <c r="AJ56" i="21"/>
  <c r="AJ55" i="21"/>
  <c r="AJ54" i="21"/>
  <c r="AJ53" i="21"/>
  <c r="AJ52" i="21"/>
  <c r="AJ51" i="21"/>
  <c r="AJ50" i="21"/>
  <c r="AJ49" i="21"/>
  <c r="AJ48" i="21"/>
  <c r="AJ47" i="21"/>
  <c r="AJ46" i="21"/>
  <c r="AJ45" i="21"/>
  <c r="AJ44" i="21"/>
  <c r="AJ43" i="21"/>
  <c r="AJ42" i="21"/>
  <c r="AJ41" i="21"/>
  <c r="AJ40" i="21"/>
  <c r="AJ39" i="21"/>
  <c r="AJ38" i="21"/>
  <c r="AJ37" i="21"/>
  <c r="AJ36" i="21"/>
  <c r="AJ35" i="21"/>
  <c r="AJ34" i="21"/>
  <c r="AJ33" i="21"/>
  <c r="AJ32" i="21"/>
  <c r="AJ31" i="21"/>
  <c r="AJ30" i="21"/>
  <c r="AJ29" i="21"/>
  <c r="AJ28" i="21"/>
  <c r="AJ27" i="21"/>
  <c r="AJ26" i="21"/>
  <c r="AJ25" i="21"/>
  <c r="AJ24" i="21"/>
  <c r="AJ23" i="21"/>
  <c r="AJ22" i="21"/>
  <c r="AJ21" i="21"/>
  <c r="AJ20" i="21"/>
  <c r="AJ19" i="21"/>
  <c r="AJ18" i="21"/>
  <c r="AJ17" i="21"/>
  <c r="AJ16" i="21"/>
  <c r="AJ15" i="21"/>
  <c r="AJ14" i="21"/>
  <c r="AJ13" i="21"/>
  <c r="AJ12" i="21"/>
  <c r="AJ11" i="21"/>
  <c r="AJ10" i="21"/>
  <c r="AJ9" i="21"/>
  <c r="AJ8" i="21"/>
  <c r="AJ7" i="21"/>
  <c r="AJ6" i="21"/>
  <c r="AJ5" i="21"/>
  <c r="AH63" i="21"/>
  <c r="AH62" i="21"/>
  <c r="AH61" i="21"/>
  <c r="AH60" i="21"/>
  <c r="AH59" i="21"/>
  <c r="AH58" i="21"/>
  <c r="AH57" i="21"/>
  <c r="AH56" i="21"/>
  <c r="AH55" i="21"/>
  <c r="AH54" i="21"/>
  <c r="AH53" i="21"/>
  <c r="AH52" i="21"/>
  <c r="AH51" i="21"/>
  <c r="AH50" i="21"/>
  <c r="AH49" i="21"/>
  <c r="AH48" i="21"/>
  <c r="AH47" i="21"/>
  <c r="AH46" i="21"/>
  <c r="AH45" i="21"/>
  <c r="AH44" i="21"/>
  <c r="AH43" i="21"/>
  <c r="AH42" i="21"/>
  <c r="AH41" i="21"/>
  <c r="AH40" i="21"/>
  <c r="AH39" i="21"/>
  <c r="AH38" i="21"/>
  <c r="AH37" i="21"/>
  <c r="AH36" i="21"/>
  <c r="AH35" i="21"/>
  <c r="AH34" i="21"/>
  <c r="AH33" i="21"/>
  <c r="AH32" i="21"/>
  <c r="AH31" i="21"/>
  <c r="AH30" i="21"/>
  <c r="AH29" i="21"/>
  <c r="AH28" i="21"/>
  <c r="AH27" i="21"/>
  <c r="AH26" i="21"/>
  <c r="AH25" i="21"/>
  <c r="AH24" i="21"/>
  <c r="AH23" i="21"/>
  <c r="AH22" i="21"/>
  <c r="AH21" i="21"/>
  <c r="AH20" i="21"/>
  <c r="AH19" i="21"/>
  <c r="AH18" i="21"/>
  <c r="AH17" i="21"/>
  <c r="AH16" i="21"/>
  <c r="AH15" i="21"/>
  <c r="AH14" i="21"/>
  <c r="AH13" i="21"/>
  <c r="AH12" i="21"/>
  <c r="AH11" i="21"/>
  <c r="AH10" i="21"/>
  <c r="AH9" i="21"/>
  <c r="AH8" i="21"/>
  <c r="AH7" i="21"/>
  <c r="AH6" i="21"/>
  <c r="AH5" i="21"/>
  <c r="AF63" i="21"/>
  <c r="AF62" i="21"/>
  <c r="AF61" i="21"/>
  <c r="AF60" i="21"/>
  <c r="AF59" i="21"/>
  <c r="AF58" i="21"/>
  <c r="AF57" i="21"/>
  <c r="AF56" i="21"/>
  <c r="AF55" i="21"/>
  <c r="AF54" i="21"/>
  <c r="AF53" i="21"/>
  <c r="AF52" i="21"/>
  <c r="AF51" i="21"/>
  <c r="AF50" i="21"/>
  <c r="AF49" i="21"/>
  <c r="AF48" i="21"/>
  <c r="AF47" i="21"/>
  <c r="AF46" i="21"/>
  <c r="AF45" i="21"/>
  <c r="AF44" i="21"/>
  <c r="AF43" i="21"/>
  <c r="AF42" i="21"/>
  <c r="AF41" i="21"/>
  <c r="AF40" i="21"/>
  <c r="AF39" i="21"/>
  <c r="AF38" i="21"/>
  <c r="AF37" i="21"/>
  <c r="AF36" i="21"/>
  <c r="AF35" i="21"/>
  <c r="AF34" i="21"/>
  <c r="AF33" i="21"/>
  <c r="AF32" i="21"/>
  <c r="AF31" i="21"/>
  <c r="AF30" i="21"/>
  <c r="AF29" i="21"/>
  <c r="AF28" i="21"/>
  <c r="AF27" i="21"/>
  <c r="AF26" i="21"/>
  <c r="AF25" i="21"/>
  <c r="AF24" i="21"/>
  <c r="AF23" i="21"/>
  <c r="AF22" i="21"/>
  <c r="AF21" i="21"/>
  <c r="AF20" i="21"/>
  <c r="AF19" i="21"/>
  <c r="AF18" i="21"/>
  <c r="AF17" i="21"/>
  <c r="AF16" i="21"/>
  <c r="AF15" i="21"/>
  <c r="AF14" i="21"/>
  <c r="AF13" i="21"/>
  <c r="AF12" i="21"/>
  <c r="AF11" i="21"/>
  <c r="AF10" i="21"/>
  <c r="AF9" i="21"/>
  <c r="AF8" i="21"/>
  <c r="AF7" i="21"/>
  <c r="AF6" i="21"/>
  <c r="AF5" i="21"/>
  <c r="AD6" i="21"/>
  <c r="AD7" i="21"/>
  <c r="AD8" i="21"/>
  <c r="AD9" i="21"/>
  <c r="AD10" i="21"/>
  <c r="AD11" i="21"/>
  <c r="AD12" i="21"/>
  <c r="AD13" i="21"/>
  <c r="AD14" i="21"/>
  <c r="AD15" i="21"/>
  <c r="AD16" i="21"/>
  <c r="AD17" i="21"/>
  <c r="AD18" i="21"/>
  <c r="AD19" i="21"/>
  <c r="AD20" i="21"/>
  <c r="AD21" i="21"/>
  <c r="AD22" i="21"/>
  <c r="AD23" i="21"/>
  <c r="AD24" i="21"/>
  <c r="AD25" i="21"/>
  <c r="AD26" i="21"/>
  <c r="AD27" i="21"/>
  <c r="AD28" i="21"/>
  <c r="AD29" i="21"/>
  <c r="AD30" i="21"/>
  <c r="AD31" i="21"/>
  <c r="AD32" i="21"/>
  <c r="AD33" i="21"/>
  <c r="AD34" i="21"/>
  <c r="AD35" i="21"/>
  <c r="AD36" i="21"/>
  <c r="AD37" i="21"/>
  <c r="AD38" i="21"/>
  <c r="AD39" i="21"/>
  <c r="AD40" i="21"/>
  <c r="AD41" i="21"/>
  <c r="AD42" i="21"/>
  <c r="AD43" i="21"/>
  <c r="AD44" i="21"/>
  <c r="AD45" i="21"/>
  <c r="AD46" i="21"/>
  <c r="AD47" i="21"/>
  <c r="AD48" i="21"/>
  <c r="AD49" i="21"/>
  <c r="AD50" i="21"/>
  <c r="AD51" i="21"/>
  <c r="AD52" i="21"/>
  <c r="AD53" i="21"/>
  <c r="AD54" i="21"/>
  <c r="AD55" i="21"/>
  <c r="AD56" i="21"/>
  <c r="AD57" i="21"/>
  <c r="AD58" i="21"/>
  <c r="AD59" i="21"/>
  <c r="AD60" i="21"/>
  <c r="AD61" i="21"/>
  <c r="AD62" i="21"/>
  <c r="AD63" i="21"/>
  <c r="AD5" i="21"/>
  <c r="AB74" i="23"/>
  <c r="AB104" i="23" s="1"/>
  <c r="AH135" i="23" s="1"/>
  <c r="AP139" i="23"/>
  <c r="AP138" i="23"/>
  <c r="AP137" i="23"/>
  <c r="AO139" i="23"/>
  <c r="AO138" i="23"/>
  <c r="AO137" i="23"/>
  <c r="AN139" i="23"/>
  <c r="AN138" i="23"/>
  <c r="AN137" i="23"/>
  <c r="AI139" i="23"/>
  <c r="AJ139" i="23"/>
  <c r="AK139" i="23"/>
  <c r="AL139" i="23"/>
  <c r="AM139" i="23"/>
  <c r="AH139" i="23"/>
  <c r="AI138" i="23"/>
  <c r="AJ138" i="23"/>
  <c r="AK138" i="23"/>
  <c r="AL138" i="23"/>
  <c r="AM138" i="23"/>
  <c r="AH138" i="23"/>
  <c r="AI137" i="23"/>
  <c r="AJ137" i="23"/>
  <c r="AK137" i="23"/>
  <c r="AL137" i="23"/>
  <c r="AM137" i="23"/>
  <c r="AH137" i="23"/>
  <c r="AP136" i="23"/>
  <c r="AO136" i="23"/>
  <c r="AN136" i="23"/>
  <c r="AI136" i="23"/>
  <c r="AJ136" i="23"/>
  <c r="AK136" i="23"/>
  <c r="AL136" i="23"/>
  <c r="AM136" i="23"/>
  <c r="AH136" i="23"/>
  <c r="AP135" i="23"/>
  <c r="AO135" i="23"/>
  <c r="AN135" i="23"/>
  <c r="AI135" i="23"/>
  <c r="AJ135" i="23"/>
  <c r="AK135" i="23"/>
  <c r="AL135" i="23"/>
  <c r="AM135" i="23"/>
  <c r="J133" i="22"/>
  <c r="AO107" i="23"/>
  <c r="AP107" i="23"/>
  <c r="AQ107" i="23"/>
  <c r="AR107" i="23"/>
  <c r="AS107" i="23"/>
  <c r="AT107" i="23"/>
  <c r="AN107" i="23"/>
  <c r="AO106" i="23"/>
  <c r="AP106" i="23"/>
  <c r="AQ106" i="23"/>
  <c r="AR106" i="23"/>
  <c r="AS106" i="23"/>
  <c r="AT106" i="23"/>
  <c r="AN106" i="23"/>
  <c r="AO105" i="23"/>
  <c r="AP105" i="23"/>
  <c r="AQ105" i="23"/>
  <c r="AR105" i="23"/>
  <c r="AS105" i="23"/>
  <c r="AT105" i="23"/>
  <c r="AN105" i="23"/>
  <c r="AO104" i="23"/>
  <c r="AP104" i="23"/>
  <c r="AQ104" i="23"/>
  <c r="AR104" i="23"/>
  <c r="AS104" i="23"/>
  <c r="AT104" i="23"/>
  <c r="AN104" i="23"/>
  <c r="AO90" i="23"/>
  <c r="AP90" i="23"/>
  <c r="AQ90" i="23"/>
  <c r="AR90" i="23"/>
  <c r="AS90" i="23"/>
  <c r="AT90" i="23"/>
  <c r="AN90" i="23"/>
  <c r="AO89" i="23"/>
  <c r="AP89" i="23"/>
  <c r="AQ89" i="23"/>
  <c r="AR89" i="23"/>
  <c r="AS89" i="23"/>
  <c r="AT89" i="23"/>
  <c r="AN89" i="23"/>
  <c r="AO88" i="23"/>
  <c r="AP88" i="23"/>
  <c r="AQ88" i="23"/>
  <c r="AR88" i="23"/>
  <c r="AS88" i="23"/>
  <c r="AT88" i="23"/>
  <c r="AN88" i="23"/>
  <c r="AO87" i="23"/>
  <c r="AP87" i="23"/>
  <c r="AQ87" i="23"/>
  <c r="AR87" i="23"/>
  <c r="AS87" i="23"/>
  <c r="AT87" i="23"/>
  <c r="AN87" i="23"/>
  <c r="AO86" i="23"/>
  <c r="AP86" i="23"/>
  <c r="AQ86" i="23"/>
  <c r="AR86" i="23"/>
  <c r="AS86" i="23"/>
  <c r="AT86" i="23"/>
  <c r="AN86" i="23"/>
  <c r="AO80" i="23"/>
  <c r="AP80" i="23"/>
  <c r="AQ80" i="23"/>
  <c r="AR80" i="23"/>
  <c r="AS80" i="23"/>
  <c r="AT80" i="23"/>
  <c r="AN80" i="23"/>
  <c r="AO79" i="23"/>
  <c r="AP79" i="23"/>
  <c r="AQ79" i="23"/>
  <c r="AR79" i="23"/>
  <c r="AS79" i="23"/>
  <c r="AT79" i="23"/>
  <c r="AN79" i="23"/>
  <c r="AO78" i="23"/>
  <c r="AP78" i="23"/>
  <c r="AQ78" i="23"/>
  <c r="AR78" i="23"/>
  <c r="AS78" i="23"/>
  <c r="AT78" i="23"/>
  <c r="AN78" i="23"/>
  <c r="AO77" i="23"/>
  <c r="AP77" i="23"/>
  <c r="AQ77" i="23"/>
  <c r="AR77" i="23"/>
  <c r="AS77" i="23"/>
  <c r="AT77" i="23"/>
  <c r="AN77" i="23"/>
  <c r="AN76" i="23"/>
  <c r="AO76" i="23"/>
  <c r="AP76" i="23"/>
  <c r="AQ76" i="23"/>
  <c r="AR76" i="23"/>
  <c r="AS76" i="23"/>
  <c r="AT76" i="23"/>
  <c r="G74" i="22"/>
  <c r="G99" i="22" s="1"/>
  <c r="L133" i="22" s="1"/>
  <c r="AC87" i="23"/>
  <c r="AC107" i="23"/>
  <c r="AD107" i="23"/>
  <c r="AE107" i="23"/>
  <c r="AF107" i="23"/>
  <c r="AG107" i="23"/>
  <c r="AH107" i="23"/>
  <c r="AI107" i="23"/>
  <c r="AJ107" i="23"/>
  <c r="AB107" i="23"/>
  <c r="AB106" i="23"/>
  <c r="AC106" i="23"/>
  <c r="AD106" i="23"/>
  <c r="AE106" i="23"/>
  <c r="AF106" i="23"/>
  <c r="AG106" i="23"/>
  <c r="AH106" i="23"/>
  <c r="AI106" i="23"/>
  <c r="AJ106" i="23"/>
  <c r="AC105" i="23"/>
  <c r="AD105" i="23"/>
  <c r="AE105" i="23"/>
  <c r="AF105" i="23"/>
  <c r="AG105" i="23"/>
  <c r="AH105" i="23"/>
  <c r="AI105" i="23"/>
  <c r="AJ105" i="23"/>
  <c r="AB105" i="23"/>
  <c r="AC104" i="23"/>
  <c r="AD104" i="23"/>
  <c r="AE104" i="23"/>
  <c r="AF104" i="23"/>
  <c r="AG104" i="23"/>
  <c r="AH104" i="23"/>
  <c r="AI104" i="23"/>
  <c r="AJ104" i="23"/>
  <c r="AC89" i="23"/>
  <c r="AD89" i="23"/>
  <c r="AE89" i="23"/>
  <c r="AF89" i="23"/>
  <c r="AG89" i="23"/>
  <c r="AH89" i="23"/>
  <c r="AI89" i="23"/>
  <c r="AJ89" i="23"/>
  <c r="AB89" i="23"/>
  <c r="AC88" i="23"/>
  <c r="AD88" i="23"/>
  <c r="AE88" i="23"/>
  <c r="AF88" i="23"/>
  <c r="AG88" i="23"/>
  <c r="AH88" i="23"/>
  <c r="AI88" i="23"/>
  <c r="AJ88" i="23"/>
  <c r="AB88" i="23"/>
  <c r="AD87" i="23"/>
  <c r="AE87" i="23"/>
  <c r="AF87" i="23"/>
  <c r="AG87" i="23"/>
  <c r="AH87" i="23"/>
  <c r="AI87" i="23"/>
  <c r="AJ87" i="23"/>
  <c r="AB87" i="23"/>
  <c r="AC86" i="23"/>
  <c r="AD86" i="23"/>
  <c r="AE86" i="23"/>
  <c r="AF86" i="23"/>
  <c r="AG86" i="23"/>
  <c r="AH86" i="23"/>
  <c r="AI86" i="23"/>
  <c r="AJ86" i="23"/>
  <c r="AB86" i="23"/>
  <c r="AC85" i="23"/>
  <c r="AD85" i="23"/>
  <c r="AE85" i="23"/>
  <c r="AF85" i="23"/>
  <c r="AG85" i="23"/>
  <c r="AH85" i="23"/>
  <c r="AI85" i="23"/>
  <c r="AJ85" i="23"/>
  <c r="AB85" i="23"/>
  <c r="AE78" i="23"/>
  <c r="AC78" i="23"/>
  <c r="AD78" i="23"/>
  <c r="AF78" i="23"/>
  <c r="AG78" i="23"/>
  <c r="AH78" i="23"/>
  <c r="AI78" i="23"/>
  <c r="AJ78" i="23"/>
  <c r="AB78" i="23"/>
  <c r="AC77" i="23"/>
  <c r="AD77" i="23"/>
  <c r="AE77" i="23"/>
  <c r="AF77" i="23"/>
  <c r="AG77" i="23"/>
  <c r="AH77" i="23"/>
  <c r="AI77" i="23"/>
  <c r="AJ77" i="23"/>
  <c r="AB77" i="23"/>
  <c r="AC76" i="23"/>
  <c r="AD76" i="23"/>
  <c r="AE76" i="23"/>
  <c r="AF76" i="23"/>
  <c r="AG76" i="23"/>
  <c r="AH76" i="23"/>
  <c r="AI76" i="23"/>
  <c r="AJ76" i="23"/>
  <c r="AB76" i="23"/>
  <c r="AC75" i="23"/>
  <c r="AD75" i="23"/>
  <c r="AE75" i="23"/>
  <c r="AF75" i="23"/>
  <c r="AG75" i="23"/>
  <c r="AH75" i="23"/>
  <c r="AI75" i="23"/>
  <c r="AJ75" i="23"/>
  <c r="AB75" i="23"/>
  <c r="AJ74" i="23"/>
  <c r="AC74" i="23"/>
  <c r="AD74" i="23"/>
  <c r="AE74" i="23"/>
  <c r="AF74" i="23"/>
  <c r="AG74" i="23"/>
  <c r="AH74" i="23"/>
  <c r="AI74" i="23"/>
  <c r="BA133" i="14"/>
  <c r="BA132" i="14"/>
  <c r="BA131" i="14"/>
  <c r="BA130" i="14"/>
  <c r="BA129" i="14"/>
  <c r="BA128" i="14"/>
  <c r="BA127" i="14"/>
  <c r="BA126" i="14"/>
  <c r="BA125" i="14"/>
  <c r="BA124" i="14"/>
  <c r="BA123" i="14"/>
  <c r="BA122" i="14"/>
  <c r="BA121" i="14"/>
  <c r="BA120" i="14"/>
  <c r="BA119" i="14"/>
  <c r="BA118" i="14"/>
  <c r="BA117" i="14"/>
  <c r="BA116" i="14"/>
  <c r="BA115" i="14"/>
  <c r="BA114" i="14"/>
  <c r="BA113" i="14"/>
  <c r="BA112" i="14"/>
  <c r="BA111" i="14"/>
  <c r="BA110" i="14"/>
  <c r="BA109" i="14"/>
  <c r="BA108" i="14"/>
  <c r="BA107" i="14"/>
  <c r="BA106" i="14"/>
  <c r="BA105" i="14"/>
  <c r="BA104" i="14"/>
  <c r="BA103" i="14"/>
  <c r="BA102" i="14"/>
  <c r="BA101" i="14"/>
  <c r="BA100" i="14"/>
  <c r="BA99" i="14"/>
  <c r="BA98" i="14"/>
  <c r="BA97" i="14"/>
  <c r="BA96" i="14"/>
  <c r="BA95" i="14"/>
  <c r="BA94" i="14"/>
  <c r="BA93" i="14"/>
  <c r="BA92" i="14"/>
  <c r="BA91" i="14"/>
  <c r="BA90" i="14"/>
  <c r="BA89" i="14"/>
  <c r="BA88" i="14"/>
  <c r="BA87" i="14"/>
  <c r="BA86" i="14"/>
  <c r="BA85" i="14"/>
  <c r="BA84" i="14"/>
  <c r="BA83" i="14"/>
  <c r="BA82" i="14"/>
  <c r="BA81" i="14"/>
  <c r="BA80" i="14"/>
  <c r="BA79" i="14"/>
  <c r="BA78" i="14"/>
  <c r="BA77" i="14"/>
  <c r="BA76" i="14"/>
  <c r="BA75" i="14"/>
  <c r="AY133" i="14"/>
  <c r="AY132" i="14"/>
  <c r="AY131" i="14"/>
  <c r="AY130" i="14"/>
  <c r="AY129" i="14"/>
  <c r="AY128" i="14"/>
  <c r="AY127" i="14"/>
  <c r="AY126" i="14"/>
  <c r="AY125" i="14"/>
  <c r="AY124" i="14"/>
  <c r="AY123" i="14"/>
  <c r="AY122" i="14"/>
  <c r="AY121" i="14"/>
  <c r="AY120" i="14"/>
  <c r="AY119" i="14"/>
  <c r="AY118" i="14"/>
  <c r="AY117" i="14"/>
  <c r="AY116" i="14"/>
  <c r="AY115" i="14"/>
  <c r="AY114" i="14"/>
  <c r="AY113" i="14"/>
  <c r="AY112" i="14"/>
  <c r="AY111" i="14"/>
  <c r="AY110" i="14"/>
  <c r="AY109" i="14"/>
  <c r="AY108" i="14"/>
  <c r="AY107" i="14"/>
  <c r="AY106" i="14"/>
  <c r="AY105" i="14"/>
  <c r="AY104" i="14"/>
  <c r="AY103" i="14"/>
  <c r="AY102" i="14"/>
  <c r="AY101" i="14"/>
  <c r="AY100" i="14"/>
  <c r="AY99" i="14"/>
  <c r="AY98" i="14"/>
  <c r="AY97" i="14"/>
  <c r="AY96" i="14"/>
  <c r="AY95" i="14"/>
  <c r="AY94" i="14"/>
  <c r="AY93" i="14"/>
  <c r="AY92" i="14"/>
  <c r="AY91" i="14"/>
  <c r="AY90" i="14"/>
  <c r="AY89" i="14"/>
  <c r="AY88" i="14"/>
  <c r="AY87" i="14"/>
  <c r="AY86" i="14"/>
  <c r="AY85" i="14"/>
  <c r="AY84" i="14"/>
  <c r="AY83" i="14"/>
  <c r="AY82" i="14"/>
  <c r="AY81" i="14"/>
  <c r="AY80" i="14"/>
  <c r="AY79" i="14"/>
  <c r="AY78" i="14"/>
  <c r="AY77" i="14"/>
  <c r="AY76" i="14"/>
  <c r="AY75" i="14"/>
  <c r="AW133" i="14"/>
  <c r="AW132" i="14"/>
  <c r="AW131" i="14"/>
  <c r="AW130" i="14"/>
  <c r="AW129" i="14"/>
  <c r="AW128" i="14"/>
  <c r="AW127" i="14"/>
  <c r="AW126" i="14"/>
  <c r="AW125" i="14"/>
  <c r="AW124" i="14"/>
  <c r="AW123" i="14"/>
  <c r="AW122" i="14"/>
  <c r="AW121" i="14"/>
  <c r="AW120" i="14"/>
  <c r="AW119" i="14"/>
  <c r="AW118" i="14"/>
  <c r="AW117" i="14"/>
  <c r="AW116" i="14"/>
  <c r="AW115" i="14"/>
  <c r="AW114" i="14"/>
  <c r="AW113" i="14"/>
  <c r="AW112" i="14"/>
  <c r="AW111" i="14"/>
  <c r="AW110" i="14"/>
  <c r="AW109" i="14"/>
  <c r="AW108" i="14"/>
  <c r="AW107" i="14"/>
  <c r="AW106" i="14"/>
  <c r="AW105" i="14"/>
  <c r="AW104" i="14"/>
  <c r="AW103" i="14"/>
  <c r="AW102" i="14"/>
  <c r="AW101" i="14"/>
  <c r="AW100" i="14"/>
  <c r="AW99" i="14"/>
  <c r="AW98" i="14"/>
  <c r="AW97" i="14"/>
  <c r="AW96" i="14"/>
  <c r="AW95" i="14"/>
  <c r="AW94" i="14"/>
  <c r="AW93" i="14"/>
  <c r="AW92" i="14"/>
  <c r="AW91" i="14"/>
  <c r="AW90" i="14"/>
  <c r="AW89" i="14"/>
  <c r="AW88" i="14"/>
  <c r="AW87" i="14"/>
  <c r="AW86" i="14"/>
  <c r="AW85" i="14"/>
  <c r="AW84" i="14"/>
  <c r="AW83" i="14"/>
  <c r="AW82" i="14"/>
  <c r="AW81" i="14"/>
  <c r="AW80" i="14"/>
  <c r="AW79" i="14"/>
  <c r="AW78" i="14"/>
  <c r="AW77" i="14"/>
  <c r="AW76" i="14"/>
  <c r="AW75" i="14"/>
  <c r="AU133" i="14"/>
  <c r="AU132" i="14"/>
  <c r="AU131" i="14"/>
  <c r="AU130" i="14"/>
  <c r="AU129" i="14"/>
  <c r="AU128" i="14"/>
  <c r="AU127" i="14"/>
  <c r="AU126" i="14"/>
  <c r="AU125" i="14"/>
  <c r="AU124" i="14"/>
  <c r="AU123" i="14"/>
  <c r="AU122" i="14"/>
  <c r="AU121" i="14"/>
  <c r="AU120" i="14"/>
  <c r="AU119" i="14"/>
  <c r="AU118" i="14"/>
  <c r="AU117" i="14"/>
  <c r="AU116" i="14"/>
  <c r="AU115" i="14"/>
  <c r="AU114" i="14"/>
  <c r="AU113" i="14"/>
  <c r="AU112" i="14"/>
  <c r="AU111" i="14"/>
  <c r="AU110" i="14"/>
  <c r="AU109" i="14"/>
  <c r="AU108" i="14"/>
  <c r="AU107" i="14"/>
  <c r="AU106" i="14"/>
  <c r="AU105" i="14"/>
  <c r="AU104" i="14"/>
  <c r="AU103" i="14"/>
  <c r="AU102" i="14"/>
  <c r="AU101" i="14"/>
  <c r="AU100" i="14"/>
  <c r="AU99" i="14"/>
  <c r="AU98" i="14"/>
  <c r="AU97" i="14"/>
  <c r="AU96" i="14"/>
  <c r="AU95" i="14"/>
  <c r="AU94" i="14"/>
  <c r="AU93" i="14"/>
  <c r="AU92" i="14"/>
  <c r="AU91" i="14"/>
  <c r="AU90" i="14"/>
  <c r="AU89" i="14"/>
  <c r="AU88" i="14"/>
  <c r="AU87" i="14"/>
  <c r="AU86" i="14"/>
  <c r="AU85" i="14"/>
  <c r="AU84" i="14"/>
  <c r="AU83" i="14"/>
  <c r="AU82" i="14"/>
  <c r="AU81" i="14"/>
  <c r="AU80" i="14"/>
  <c r="AU79" i="14"/>
  <c r="AU78" i="14"/>
  <c r="AU77" i="14"/>
  <c r="AU76" i="14"/>
  <c r="AU75" i="14"/>
  <c r="AS133" i="14"/>
  <c r="AS132" i="14"/>
  <c r="AS131" i="14"/>
  <c r="AS130" i="14"/>
  <c r="AS129" i="14"/>
  <c r="AS128" i="14"/>
  <c r="AS127" i="14"/>
  <c r="AS126" i="14"/>
  <c r="AS125" i="14"/>
  <c r="AS124" i="14"/>
  <c r="AS123" i="14"/>
  <c r="AS122" i="14"/>
  <c r="AS121" i="14"/>
  <c r="AS120" i="14"/>
  <c r="AS119" i="14"/>
  <c r="AS118" i="14"/>
  <c r="AS117" i="14"/>
  <c r="AS116" i="14"/>
  <c r="AS115" i="14"/>
  <c r="AS114" i="14"/>
  <c r="AS113" i="14"/>
  <c r="AS112" i="14"/>
  <c r="AS111" i="14"/>
  <c r="AS110" i="14"/>
  <c r="AS109" i="14"/>
  <c r="AS108" i="14"/>
  <c r="AS107" i="14"/>
  <c r="AS106" i="14"/>
  <c r="AS105" i="14"/>
  <c r="AS104" i="14"/>
  <c r="AS103" i="14"/>
  <c r="AS102" i="14"/>
  <c r="AS101" i="14"/>
  <c r="AS100" i="14"/>
  <c r="AS99" i="14"/>
  <c r="AS98" i="14"/>
  <c r="AS97" i="14"/>
  <c r="AS96" i="14"/>
  <c r="AS95" i="14"/>
  <c r="AS94" i="14"/>
  <c r="AS93" i="14"/>
  <c r="AS92" i="14"/>
  <c r="AS91" i="14"/>
  <c r="AS90" i="14"/>
  <c r="AS89" i="14"/>
  <c r="AS88" i="14"/>
  <c r="AS87" i="14"/>
  <c r="AS86" i="14"/>
  <c r="AS85" i="14"/>
  <c r="AS84" i="14"/>
  <c r="AS83" i="14"/>
  <c r="AS82" i="14"/>
  <c r="AS81" i="14"/>
  <c r="AS80" i="14"/>
  <c r="AS79" i="14"/>
  <c r="AS78" i="14"/>
  <c r="AS77" i="14"/>
  <c r="AS76" i="14"/>
  <c r="AS75" i="14"/>
  <c r="AQ133" i="14"/>
  <c r="AQ132" i="14"/>
  <c r="AQ131" i="14"/>
  <c r="AQ130" i="14"/>
  <c r="AQ129" i="14"/>
  <c r="AQ128" i="14"/>
  <c r="AQ127" i="14"/>
  <c r="AQ126" i="14"/>
  <c r="AQ125" i="14"/>
  <c r="AQ124" i="14"/>
  <c r="AQ123" i="14"/>
  <c r="AQ122" i="14"/>
  <c r="AQ121" i="14"/>
  <c r="AQ120" i="14"/>
  <c r="AQ119" i="14"/>
  <c r="AQ118" i="14"/>
  <c r="AQ117" i="14"/>
  <c r="AQ116" i="14"/>
  <c r="AQ115" i="14"/>
  <c r="AQ114" i="14"/>
  <c r="AQ113" i="14"/>
  <c r="AQ112" i="14"/>
  <c r="AQ111" i="14"/>
  <c r="AQ110" i="14"/>
  <c r="AQ109" i="14"/>
  <c r="AQ108" i="14"/>
  <c r="AQ107" i="14"/>
  <c r="AQ106" i="14"/>
  <c r="AQ105" i="14"/>
  <c r="AQ104" i="14"/>
  <c r="AQ103" i="14"/>
  <c r="AQ102" i="14"/>
  <c r="AQ101" i="14"/>
  <c r="AQ100" i="14"/>
  <c r="AQ99" i="14"/>
  <c r="AQ98" i="14"/>
  <c r="AQ97" i="14"/>
  <c r="AQ96" i="14"/>
  <c r="AQ95" i="14"/>
  <c r="AQ94" i="14"/>
  <c r="AQ93" i="14"/>
  <c r="AQ92" i="14"/>
  <c r="AQ91" i="14"/>
  <c r="AQ90" i="14"/>
  <c r="AQ89" i="14"/>
  <c r="AQ88" i="14"/>
  <c r="AQ87" i="14"/>
  <c r="AQ86" i="14"/>
  <c r="AQ85" i="14"/>
  <c r="AQ84" i="14"/>
  <c r="AQ83" i="14"/>
  <c r="AQ82" i="14"/>
  <c r="AQ81" i="14"/>
  <c r="AQ80" i="14"/>
  <c r="AQ79" i="14"/>
  <c r="AQ78" i="14"/>
  <c r="AQ77" i="14"/>
  <c r="AQ76" i="14"/>
  <c r="AQ75" i="14"/>
  <c r="AO76" i="14"/>
  <c r="AO77" i="14"/>
  <c r="AO78" i="14"/>
  <c r="AO79" i="14"/>
  <c r="AO80" i="14"/>
  <c r="AO81" i="14"/>
  <c r="AO82" i="14"/>
  <c r="AO83" i="14"/>
  <c r="AO84" i="14"/>
  <c r="AO85" i="14"/>
  <c r="AO86" i="14"/>
  <c r="AO87" i="14"/>
  <c r="AO88" i="14"/>
  <c r="AO89" i="14"/>
  <c r="AO90" i="14"/>
  <c r="AO91" i="14"/>
  <c r="AO92" i="14"/>
  <c r="AO93" i="14"/>
  <c r="AO94" i="14"/>
  <c r="AO95" i="14"/>
  <c r="AO96" i="14"/>
  <c r="AO97" i="14"/>
  <c r="AO98" i="14"/>
  <c r="AO99" i="14"/>
  <c r="AO100" i="14"/>
  <c r="AO101" i="14"/>
  <c r="AO102" i="14"/>
  <c r="AO103" i="14"/>
  <c r="AO104" i="14"/>
  <c r="AO105" i="14"/>
  <c r="AO106" i="14"/>
  <c r="AO107" i="14"/>
  <c r="AO108" i="14"/>
  <c r="AO109" i="14"/>
  <c r="AO110" i="14"/>
  <c r="AO111" i="14"/>
  <c r="AO112" i="14"/>
  <c r="AO113" i="14"/>
  <c r="AO114" i="14"/>
  <c r="AO115" i="14"/>
  <c r="AO116" i="14"/>
  <c r="AO117" i="14"/>
  <c r="AO118" i="14"/>
  <c r="AO119" i="14"/>
  <c r="AO120" i="14"/>
  <c r="AO121" i="14"/>
  <c r="AO122" i="14"/>
  <c r="AO123" i="14"/>
  <c r="AO124" i="14"/>
  <c r="AO125" i="14"/>
  <c r="AO126" i="14"/>
  <c r="AO127" i="14"/>
  <c r="AO128" i="14"/>
  <c r="AO129" i="14"/>
  <c r="AO130" i="14"/>
  <c r="AO131" i="14"/>
  <c r="AO132" i="14"/>
  <c r="AO133" i="14"/>
  <c r="AO75" i="14"/>
  <c r="BE11" i="14"/>
  <c r="BE64" i="14"/>
  <c r="BE63" i="14"/>
  <c r="BE62" i="14"/>
  <c r="BE61" i="14"/>
  <c r="BE60" i="14"/>
  <c r="BE59" i="14"/>
  <c r="BE58" i="14"/>
  <c r="BE57" i="14"/>
  <c r="BE56" i="14"/>
  <c r="BE55" i="14"/>
  <c r="BE54" i="14"/>
  <c r="BE53" i="14"/>
  <c r="BE52" i="14"/>
  <c r="BE51" i="14"/>
  <c r="BE50" i="14"/>
  <c r="BE49" i="14"/>
  <c r="BE48" i="14"/>
  <c r="BE47" i="14"/>
  <c r="BE46" i="14"/>
  <c r="BE45" i="14"/>
  <c r="BE44" i="14"/>
  <c r="BE43" i="14"/>
  <c r="BE42" i="14"/>
  <c r="BE41" i="14"/>
  <c r="BE40" i="14"/>
  <c r="BE39" i="14"/>
  <c r="BE38" i="14"/>
  <c r="BE37" i="14"/>
  <c r="BE36" i="14"/>
  <c r="BE35" i="14"/>
  <c r="BE34" i="14"/>
  <c r="BE33" i="14"/>
  <c r="BE32" i="14"/>
  <c r="BE31" i="14"/>
  <c r="BE30" i="14"/>
  <c r="BE29" i="14"/>
  <c r="BE28" i="14"/>
  <c r="BE27" i="14"/>
  <c r="BE26" i="14"/>
  <c r="BE25" i="14"/>
  <c r="BE24" i="14"/>
  <c r="BE23" i="14"/>
  <c r="BE22" i="14"/>
  <c r="BE21" i="14"/>
  <c r="BE20" i="14"/>
  <c r="BE19" i="14"/>
  <c r="BE18" i="14"/>
  <c r="BE17" i="14"/>
  <c r="BE16" i="14"/>
  <c r="BE15" i="14"/>
  <c r="BE14" i="14"/>
  <c r="BE13" i="14"/>
  <c r="BE12" i="14"/>
  <c r="BE10" i="14"/>
  <c r="BE9" i="14"/>
  <c r="BE8" i="14"/>
  <c r="BE7" i="14"/>
  <c r="BE6" i="14"/>
  <c r="BC64" i="14"/>
  <c r="BC63" i="14"/>
  <c r="BC62" i="14"/>
  <c r="BC61" i="14"/>
  <c r="BC60" i="14"/>
  <c r="BC59" i="14"/>
  <c r="BC58" i="14"/>
  <c r="BC57" i="14"/>
  <c r="BC56" i="14"/>
  <c r="BC55" i="14"/>
  <c r="BC54" i="14"/>
  <c r="BC53" i="14"/>
  <c r="BC52" i="14"/>
  <c r="BC51" i="14"/>
  <c r="BC50" i="14"/>
  <c r="BC49" i="14"/>
  <c r="BC48" i="14"/>
  <c r="BC47" i="14"/>
  <c r="BC46" i="14"/>
  <c r="BC45" i="14"/>
  <c r="BC44" i="14"/>
  <c r="BC43" i="14"/>
  <c r="BC42" i="14"/>
  <c r="BC41" i="14"/>
  <c r="BC40" i="14"/>
  <c r="BC39" i="14"/>
  <c r="BC38" i="14"/>
  <c r="BC37" i="14"/>
  <c r="BC36" i="14"/>
  <c r="BC35" i="14"/>
  <c r="BC34" i="14"/>
  <c r="BC33" i="14"/>
  <c r="BC32" i="14"/>
  <c r="BC31" i="14"/>
  <c r="BC30" i="14"/>
  <c r="BC29" i="14"/>
  <c r="BC28" i="14"/>
  <c r="BC27" i="14"/>
  <c r="BC26" i="14"/>
  <c r="BC25" i="14"/>
  <c r="BC24" i="14"/>
  <c r="BC23" i="14"/>
  <c r="BC22" i="14"/>
  <c r="BC21" i="14"/>
  <c r="BC20" i="14"/>
  <c r="BC19" i="14"/>
  <c r="BC18" i="14"/>
  <c r="BC17" i="14"/>
  <c r="BC16" i="14"/>
  <c r="BC15" i="14"/>
  <c r="BC14" i="14"/>
  <c r="BC13" i="14"/>
  <c r="BC12" i="14"/>
  <c r="BC11" i="14"/>
  <c r="BC10" i="14"/>
  <c r="BC9" i="14"/>
  <c r="BC8" i="14"/>
  <c r="BC7" i="14"/>
  <c r="BC6" i="14"/>
  <c r="BA64" i="14"/>
  <c r="BA63" i="14"/>
  <c r="BA62" i="14"/>
  <c r="BA61" i="14"/>
  <c r="BA60" i="14"/>
  <c r="BA59" i="14"/>
  <c r="BA58" i="14"/>
  <c r="BA57" i="14"/>
  <c r="BA56" i="14"/>
  <c r="BA55" i="14"/>
  <c r="BA54" i="14"/>
  <c r="BA53" i="14"/>
  <c r="BA52" i="14"/>
  <c r="BA51" i="14"/>
  <c r="BA50" i="14"/>
  <c r="BA49" i="14"/>
  <c r="BA48" i="14"/>
  <c r="BA47" i="14"/>
  <c r="BA46" i="14"/>
  <c r="BA45" i="14"/>
  <c r="BA44" i="14"/>
  <c r="BA43" i="14"/>
  <c r="BA42" i="14"/>
  <c r="BA41" i="14"/>
  <c r="BA40" i="14"/>
  <c r="BA39" i="14"/>
  <c r="BA38" i="14"/>
  <c r="BA37" i="14"/>
  <c r="BA36" i="14"/>
  <c r="BA35" i="14"/>
  <c r="BA34" i="14"/>
  <c r="BA33" i="14"/>
  <c r="BA32" i="14"/>
  <c r="BA31" i="14"/>
  <c r="BA30" i="14"/>
  <c r="BA29" i="14"/>
  <c r="BA28" i="14"/>
  <c r="BA27" i="14"/>
  <c r="BA26" i="14"/>
  <c r="BA25" i="14"/>
  <c r="BA24" i="14"/>
  <c r="BA23" i="14"/>
  <c r="BA22" i="14"/>
  <c r="BA21" i="14"/>
  <c r="BA20" i="14"/>
  <c r="BA19" i="14"/>
  <c r="BA18" i="14"/>
  <c r="BA17" i="14"/>
  <c r="BA16" i="14"/>
  <c r="BA15" i="14"/>
  <c r="BA14" i="14"/>
  <c r="BA13" i="14"/>
  <c r="BA12" i="14"/>
  <c r="BA11" i="14"/>
  <c r="BA10" i="14"/>
  <c r="BA9" i="14"/>
  <c r="BA8" i="14"/>
  <c r="BA7" i="14"/>
  <c r="BA6" i="14"/>
  <c r="AY64" i="14"/>
  <c r="AY63" i="14"/>
  <c r="AY62" i="14"/>
  <c r="AY61" i="14"/>
  <c r="AY60" i="14"/>
  <c r="AY59" i="14"/>
  <c r="AY58" i="14"/>
  <c r="AY57" i="14"/>
  <c r="AY56" i="14"/>
  <c r="AY55" i="14"/>
  <c r="AY54" i="14"/>
  <c r="AY53" i="14"/>
  <c r="AY52" i="14"/>
  <c r="AY51" i="14"/>
  <c r="AY50" i="14"/>
  <c r="AY49" i="14"/>
  <c r="AY48" i="14"/>
  <c r="AY47" i="14"/>
  <c r="AY46" i="14"/>
  <c r="AY45" i="14"/>
  <c r="AY44" i="14"/>
  <c r="AY43" i="14"/>
  <c r="AY42" i="14"/>
  <c r="AY41" i="14"/>
  <c r="AY40" i="14"/>
  <c r="AY39" i="14"/>
  <c r="AY38" i="14"/>
  <c r="AY37" i="14"/>
  <c r="AY36" i="14"/>
  <c r="AY35" i="14"/>
  <c r="AY34" i="14"/>
  <c r="AY33" i="14"/>
  <c r="AY32" i="14"/>
  <c r="AY31" i="14"/>
  <c r="AY30" i="14"/>
  <c r="AY29" i="14"/>
  <c r="AY28" i="14"/>
  <c r="AY27" i="14"/>
  <c r="AY26" i="14"/>
  <c r="AY25" i="14"/>
  <c r="AY24" i="14"/>
  <c r="AY23" i="14"/>
  <c r="AY22" i="14"/>
  <c r="AY21" i="14"/>
  <c r="AY20" i="14"/>
  <c r="AY19" i="14"/>
  <c r="AY18" i="14"/>
  <c r="AY17" i="14"/>
  <c r="AY16" i="14"/>
  <c r="AY15" i="14"/>
  <c r="AY14" i="14"/>
  <c r="AY13" i="14"/>
  <c r="AY12" i="14"/>
  <c r="AY11" i="14"/>
  <c r="AY10" i="14"/>
  <c r="AY9" i="14"/>
  <c r="AY8" i="14"/>
  <c r="AY7" i="14"/>
  <c r="AY6" i="14"/>
  <c r="AW64" i="14"/>
  <c r="AW63" i="14"/>
  <c r="AW62" i="14"/>
  <c r="AW61" i="14"/>
  <c r="AW60" i="14"/>
  <c r="AW59" i="14"/>
  <c r="AW58" i="14"/>
  <c r="AW57" i="14"/>
  <c r="AW56" i="14"/>
  <c r="AW55" i="14"/>
  <c r="AW54" i="14"/>
  <c r="AW53" i="14"/>
  <c r="AW52" i="14"/>
  <c r="AW51" i="14"/>
  <c r="AW50" i="14"/>
  <c r="AW49" i="14"/>
  <c r="AW48" i="14"/>
  <c r="AW47" i="14"/>
  <c r="AW46" i="14"/>
  <c r="AW45" i="14"/>
  <c r="AW44" i="14"/>
  <c r="AW43" i="14"/>
  <c r="AW42" i="14"/>
  <c r="AW41" i="14"/>
  <c r="AW40" i="14"/>
  <c r="AW39" i="14"/>
  <c r="AW38" i="14"/>
  <c r="AW37" i="14"/>
  <c r="AW36" i="14"/>
  <c r="AW35" i="14"/>
  <c r="AW34" i="14"/>
  <c r="AW33" i="14"/>
  <c r="AW32" i="14"/>
  <c r="AW31" i="14"/>
  <c r="AW30" i="14"/>
  <c r="AW29" i="14"/>
  <c r="AW28" i="14"/>
  <c r="AW27" i="14"/>
  <c r="AW26" i="14"/>
  <c r="AW25" i="14"/>
  <c r="AW24" i="14"/>
  <c r="AW23" i="14"/>
  <c r="AW22" i="14"/>
  <c r="AW21" i="14"/>
  <c r="AW20" i="14"/>
  <c r="AW19" i="14"/>
  <c r="AW18" i="14"/>
  <c r="AW17" i="14"/>
  <c r="AW16" i="14"/>
  <c r="AW15" i="14"/>
  <c r="AW14" i="14"/>
  <c r="AW13" i="14"/>
  <c r="AW12" i="14"/>
  <c r="AW11" i="14"/>
  <c r="AW10" i="14"/>
  <c r="AW9" i="14"/>
  <c r="AW8" i="14"/>
  <c r="AW7" i="14"/>
  <c r="AW6" i="14"/>
  <c r="AU64" i="14"/>
  <c r="AU63" i="14"/>
  <c r="AU62" i="14"/>
  <c r="AU61" i="14"/>
  <c r="AU60" i="14"/>
  <c r="AU59" i="14"/>
  <c r="AU58" i="14"/>
  <c r="AU57" i="14"/>
  <c r="AU56" i="14"/>
  <c r="AU55" i="14"/>
  <c r="AU54" i="14"/>
  <c r="AU53" i="14"/>
  <c r="AU52" i="14"/>
  <c r="AU51" i="14"/>
  <c r="AU50" i="14"/>
  <c r="AU49" i="14"/>
  <c r="AU48" i="14"/>
  <c r="AU47" i="14"/>
  <c r="AU46" i="14"/>
  <c r="AU45" i="14"/>
  <c r="AU44" i="14"/>
  <c r="AU43" i="14"/>
  <c r="AU42" i="14"/>
  <c r="AU41" i="14"/>
  <c r="AU40" i="14"/>
  <c r="AU39" i="14"/>
  <c r="AU38" i="14"/>
  <c r="AU37" i="14"/>
  <c r="AU36" i="14"/>
  <c r="AU35" i="14"/>
  <c r="AU34" i="14"/>
  <c r="AU33" i="14"/>
  <c r="AU32" i="14"/>
  <c r="AU31" i="14"/>
  <c r="AU30" i="14"/>
  <c r="AU29" i="14"/>
  <c r="AU28" i="14"/>
  <c r="AU27" i="14"/>
  <c r="AU26" i="14"/>
  <c r="AU25" i="14"/>
  <c r="AU24" i="14"/>
  <c r="AU23" i="14"/>
  <c r="AU22" i="14"/>
  <c r="AU21" i="14"/>
  <c r="AU20" i="14"/>
  <c r="AU19" i="14"/>
  <c r="AU18" i="14"/>
  <c r="AU17" i="14"/>
  <c r="AU16" i="14"/>
  <c r="AU15" i="14"/>
  <c r="AU14" i="14"/>
  <c r="AU13" i="14"/>
  <c r="AU12" i="14"/>
  <c r="AU11" i="14"/>
  <c r="AU10" i="14"/>
  <c r="AU9" i="14"/>
  <c r="AU8" i="14"/>
  <c r="AU7" i="14"/>
  <c r="AU6" i="14"/>
  <c r="AS64" i="14"/>
  <c r="AS63" i="14"/>
  <c r="AS62" i="14"/>
  <c r="AS61" i="14"/>
  <c r="AS60" i="14"/>
  <c r="AS59" i="14"/>
  <c r="AS58" i="14"/>
  <c r="AS57" i="14"/>
  <c r="AS56" i="14"/>
  <c r="AS55" i="14"/>
  <c r="AS54" i="14"/>
  <c r="AS53" i="14"/>
  <c r="AS52" i="14"/>
  <c r="AS51" i="14"/>
  <c r="AS50" i="14"/>
  <c r="AS49" i="14"/>
  <c r="AS48" i="14"/>
  <c r="AS47" i="14"/>
  <c r="AS46" i="14"/>
  <c r="AS45" i="14"/>
  <c r="AS44" i="14"/>
  <c r="AS43" i="14"/>
  <c r="AS42" i="14"/>
  <c r="AS41" i="14"/>
  <c r="AS40" i="14"/>
  <c r="AS39" i="14"/>
  <c r="AS38" i="14"/>
  <c r="AS37" i="14"/>
  <c r="AS36" i="14"/>
  <c r="AS35" i="14"/>
  <c r="AS34" i="14"/>
  <c r="AS33" i="14"/>
  <c r="AS32" i="14"/>
  <c r="AS31" i="14"/>
  <c r="AS30" i="14"/>
  <c r="AS29" i="14"/>
  <c r="AS28" i="14"/>
  <c r="AS27" i="14"/>
  <c r="AS26" i="14"/>
  <c r="AS25" i="14"/>
  <c r="AS24" i="14"/>
  <c r="AS23" i="14"/>
  <c r="AS22" i="14"/>
  <c r="AS21" i="14"/>
  <c r="AS20" i="14"/>
  <c r="AS19" i="14"/>
  <c r="AS18" i="14"/>
  <c r="AS17" i="14"/>
  <c r="AS16" i="14"/>
  <c r="AS15" i="14"/>
  <c r="AS14" i="14"/>
  <c r="AS13" i="14"/>
  <c r="AS12" i="14"/>
  <c r="AS11" i="14"/>
  <c r="AS10" i="14"/>
  <c r="AS9" i="14"/>
  <c r="AS8" i="14"/>
  <c r="AS7" i="14"/>
  <c r="AS6" i="14"/>
  <c r="AQ64" i="14"/>
  <c r="AQ63" i="14"/>
  <c r="AQ62" i="14"/>
  <c r="AQ61" i="14"/>
  <c r="AQ60" i="14"/>
  <c r="AQ59" i="14"/>
  <c r="AQ58" i="14"/>
  <c r="AQ57" i="14"/>
  <c r="AQ56" i="14"/>
  <c r="AQ55" i="14"/>
  <c r="AQ54" i="14"/>
  <c r="AQ53" i="14"/>
  <c r="AQ52" i="14"/>
  <c r="AQ51" i="14"/>
  <c r="AQ50" i="14"/>
  <c r="AQ49" i="14"/>
  <c r="AQ48" i="14"/>
  <c r="AQ47" i="14"/>
  <c r="AQ46" i="14"/>
  <c r="AQ45" i="14"/>
  <c r="AQ44" i="14"/>
  <c r="AQ43" i="14"/>
  <c r="AQ42" i="14"/>
  <c r="AQ41" i="14"/>
  <c r="AQ40" i="14"/>
  <c r="AQ39" i="14"/>
  <c r="AQ38" i="14"/>
  <c r="AQ37" i="14"/>
  <c r="AQ36" i="14"/>
  <c r="AQ35" i="14"/>
  <c r="AQ34" i="14"/>
  <c r="AQ33" i="14"/>
  <c r="AQ32" i="14"/>
  <c r="AQ31" i="14"/>
  <c r="AQ30" i="14"/>
  <c r="AQ29" i="14"/>
  <c r="AQ28" i="14"/>
  <c r="AQ27" i="14"/>
  <c r="AQ26" i="14"/>
  <c r="AQ25" i="14"/>
  <c r="AQ24" i="14"/>
  <c r="AQ23" i="14"/>
  <c r="AQ22" i="14"/>
  <c r="AQ21" i="14"/>
  <c r="AQ20" i="14"/>
  <c r="AQ19" i="14"/>
  <c r="AQ18" i="14"/>
  <c r="AQ17" i="14"/>
  <c r="AQ16" i="14"/>
  <c r="AQ15" i="14"/>
  <c r="AQ14" i="14"/>
  <c r="AQ13" i="14"/>
  <c r="AQ12" i="14"/>
  <c r="AQ11" i="14"/>
  <c r="AQ10" i="14"/>
  <c r="AQ9" i="14"/>
  <c r="AQ8" i="14"/>
  <c r="AQ7" i="14"/>
  <c r="AQ6" i="14"/>
  <c r="AO7" i="14"/>
  <c r="AO8" i="14"/>
  <c r="AO9" i="14"/>
  <c r="AO10" i="14"/>
  <c r="AO11" i="14"/>
  <c r="AO12" i="14"/>
  <c r="AO13" i="14"/>
  <c r="AO14" i="14"/>
  <c r="AO15" i="14"/>
  <c r="AO16" i="14"/>
  <c r="AO17" i="14"/>
  <c r="AO18" i="14"/>
  <c r="AO19" i="14"/>
  <c r="AO20" i="14"/>
  <c r="AO21" i="14"/>
  <c r="AO22" i="14"/>
  <c r="AO23" i="14"/>
  <c r="AO24" i="14"/>
  <c r="AO25" i="14"/>
  <c r="AO26" i="14"/>
  <c r="AO27" i="14"/>
  <c r="AO28" i="14"/>
  <c r="AO29" i="14"/>
  <c r="AO30" i="14"/>
  <c r="AO31" i="14"/>
  <c r="AO32" i="14"/>
  <c r="AO33" i="14"/>
  <c r="AO34" i="14"/>
  <c r="AO35" i="14"/>
  <c r="AO36" i="14"/>
  <c r="AO37" i="14"/>
  <c r="AO38" i="14"/>
  <c r="AO39" i="14"/>
  <c r="AO40" i="14"/>
  <c r="AO41" i="14"/>
  <c r="AO42" i="14"/>
  <c r="AO43" i="14"/>
  <c r="AO44" i="14"/>
  <c r="AO45" i="14"/>
  <c r="AO46" i="14"/>
  <c r="AO47" i="14"/>
  <c r="AO48" i="14"/>
  <c r="AO49" i="14"/>
  <c r="AO50" i="14"/>
  <c r="AO51" i="14"/>
  <c r="AO52" i="14"/>
  <c r="AO53" i="14"/>
  <c r="AO54" i="14"/>
  <c r="AO55" i="14"/>
  <c r="AO56" i="14"/>
  <c r="AO57" i="14"/>
  <c r="AO58" i="14"/>
  <c r="AO59" i="14"/>
  <c r="AO60" i="14"/>
  <c r="AO61" i="14"/>
  <c r="AO62" i="14"/>
  <c r="AO63" i="14"/>
  <c r="AO64" i="14"/>
  <c r="AO6" i="14"/>
  <c r="AH137" i="14"/>
  <c r="AG137" i="14"/>
  <c r="AF137" i="14"/>
  <c r="AE137" i="14"/>
  <c r="AD137" i="14"/>
  <c r="AC137" i="14"/>
  <c r="AB137" i="14"/>
  <c r="AH136" i="14"/>
  <c r="AG136" i="14"/>
  <c r="AF136" i="14"/>
  <c r="AE136" i="14"/>
  <c r="AD136" i="14"/>
  <c r="AC136" i="14"/>
  <c r="AB136" i="14"/>
  <c r="AH135" i="14"/>
  <c r="AG135" i="14"/>
  <c r="AF135" i="14"/>
  <c r="AE135" i="14"/>
  <c r="AD135" i="14"/>
  <c r="AC135" i="14"/>
  <c r="AB135" i="14"/>
  <c r="BA135" i="7"/>
  <c r="BA134" i="7"/>
  <c r="BA133" i="7"/>
  <c r="BA132" i="7"/>
  <c r="BA131" i="7"/>
  <c r="BA130" i="7"/>
  <c r="BA129" i="7"/>
  <c r="BA128" i="7"/>
  <c r="BA127" i="7"/>
  <c r="BA126" i="7"/>
  <c r="BA125" i="7"/>
  <c r="BA124" i="7"/>
  <c r="BA123" i="7"/>
  <c r="BA122" i="7"/>
  <c r="BA121" i="7"/>
  <c r="BA120" i="7"/>
  <c r="BA119" i="7"/>
  <c r="BA118" i="7"/>
  <c r="BA117" i="7"/>
  <c r="BA116" i="7"/>
  <c r="BA115" i="7"/>
  <c r="BA114" i="7"/>
  <c r="BA113" i="7"/>
  <c r="BA112" i="7"/>
  <c r="BA111" i="7"/>
  <c r="BA110" i="7"/>
  <c r="BA109" i="7"/>
  <c r="BA108" i="7"/>
  <c r="BA107" i="7"/>
  <c r="BA106" i="7"/>
  <c r="BA105" i="7"/>
  <c r="BA104" i="7"/>
  <c r="BA103" i="7"/>
  <c r="BA102" i="7"/>
  <c r="BA101" i="7"/>
  <c r="BA100" i="7"/>
  <c r="BA99" i="7"/>
  <c r="BA98" i="7"/>
  <c r="BA97" i="7"/>
  <c r="BA96" i="7"/>
  <c r="BA95" i="7"/>
  <c r="BA94" i="7"/>
  <c r="BA93" i="7"/>
  <c r="BA92" i="7"/>
  <c r="BA91" i="7"/>
  <c r="BA90" i="7"/>
  <c r="BA89" i="7"/>
  <c r="BA88" i="7"/>
  <c r="BA87" i="7"/>
  <c r="BA86" i="7"/>
  <c r="BA85" i="7"/>
  <c r="BA84" i="7"/>
  <c r="BA83" i="7"/>
  <c r="BA82" i="7"/>
  <c r="BA81" i="7"/>
  <c r="BA80" i="7"/>
  <c r="BA79" i="7"/>
  <c r="BA78" i="7"/>
  <c r="BA77" i="7"/>
  <c r="AY135" i="7"/>
  <c r="AY134" i="7"/>
  <c r="AY133" i="7"/>
  <c r="AY132" i="7"/>
  <c r="AY131" i="7"/>
  <c r="AY130" i="7"/>
  <c r="AY129" i="7"/>
  <c r="AY128" i="7"/>
  <c r="AY127" i="7"/>
  <c r="AY126" i="7"/>
  <c r="AY125" i="7"/>
  <c r="AY124" i="7"/>
  <c r="AY123" i="7"/>
  <c r="AY122" i="7"/>
  <c r="AY121" i="7"/>
  <c r="AY120" i="7"/>
  <c r="AY119" i="7"/>
  <c r="AY118" i="7"/>
  <c r="AY117" i="7"/>
  <c r="AY116" i="7"/>
  <c r="AY115" i="7"/>
  <c r="AY114" i="7"/>
  <c r="AY113" i="7"/>
  <c r="AY112" i="7"/>
  <c r="AY111" i="7"/>
  <c r="AY110" i="7"/>
  <c r="AY109" i="7"/>
  <c r="AY108" i="7"/>
  <c r="AY107" i="7"/>
  <c r="AY106" i="7"/>
  <c r="AY105" i="7"/>
  <c r="AY104" i="7"/>
  <c r="AY103" i="7"/>
  <c r="AY102" i="7"/>
  <c r="AY101" i="7"/>
  <c r="AY100" i="7"/>
  <c r="AY99" i="7"/>
  <c r="AY98" i="7"/>
  <c r="AY97" i="7"/>
  <c r="AY96" i="7"/>
  <c r="AY95" i="7"/>
  <c r="AY94" i="7"/>
  <c r="AY93" i="7"/>
  <c r="AY92" i="7"/>
  <c r="AY91" i="7"/>
  <c r="AY90" i="7"/>
  <c r="AY89" i="7"/>
  <c r="AY88" i="7"/>
  <c r="AY87" i="7"/>
  <c r="AY86" i="7"/>
  <c r="AY85" i="7"/>
  <c r="AY84" i="7"/>
  <c r="AY83" i="7"/>
  <c r="AY82" i="7"/>
  <c r="AY81" i="7"/>
  <c r="AY80" i="7"/>
  <c r="AY79" i="7"/>
  <c r="AY78" i="7"/>
  <c r="AY77" i="7"/>
  <c r="AW135" i="7"/>
  <c r="AW134" i="7"/>
  <c r="AW133" i="7"/>
  <c r="AW132" i="7"/>
  <c r="AW131" i="7"/>
  <c r="AW130" i="7"/>
  <c r="AW129" i="7"/>
  <c r="AW128" i="7"/>
  <c r="AW127" i="7"/>
  <c r="AW126" i="7"/>
  <c r="AW125" i="7"/>
  <c r="AW124" i="7"/>
  <c r="AW123" i="7"/>
  <c r="AW122" i="7"/>
  <c r="AW121" i="7"/>
  <c r="AW120" i="7"/>
  <c r="AW119" i="7"/>
  <c r="AW118" i="7"/>
  <c r="AW117" i="7"/>
  <c r="AW116" i="7"/>
  <c r="AW115" i="7"/>
  <c r="AW114" i="7"/>
  <c r="AW113" i="7"/>
  <c r="AW112" i="7"/>
  <c r="AW111" i="7"/>
  <c r="AW110" i="7"/>
  <c r="AW109" i="7"/>
  <c r="AW108" i="7"/>
  <c r="AW107" i="7"/>
  <c r="AW106" i="7"/>
  <c r="AW105" i="7"/>
  <c r="AW104" i="7"/>
  <c r="AW103" i="7"/>
  <c r="AW102" i="7"/>
  <c r="AW101" i="7"/>
  <c r="AW100" i="7"/>
  <c r="AW99" i="7"/>
  <c r="AW98" i="7"/>
  <c r="AW97" i="7"/>
  <c r="AW96" i="7"/>
  <c r="AW95" i="7"/>
  <c r="AW94" i="7"/>
  <c r="AW93" i="7"/>
  <c r="AW92" i="7"/>
  <c r="AW91" i="7"/>
  <c r="AW90" i="7"/>
  <c r="AW89" i="7"/>
  <c r="AW88" i="7"/>
  <c r="AW87" i="7"/>
  <c r="AW86" i="7"/>
  <c r="AW85" i="7"/>
  <c r="AW84" i="7"/>
  <c r="AW83" i="7"/>
  <c r="AW82" i="7"/>
  <c r="AW81" i="7"/>
  <c r="AW80" i="7"/>
  <c r="AW79" i="7"/>
  <c r="AW78" i="7"/>
  <c r="AW77" i="7"/>
  <c r="AU135" i="7"/>
  <c r="AU134" i="7"/>
  <c r="AU133" i="7"/>
  <c r="AU132" i="7"/>
  <c r="AU131" i="7"/>
  <c r="AU130" i="7"/>
  <c r="AU129" i="7"/>
  <c r="AU128" i="7"/>
  <c r="AU127" i="7"/>
  <c r="AU126" i="7"/>
  <c r="AU125" i="7"/>
  <c r="AU124" i="7"/>
  <c r="AU123" i="7"/>
  <c r="AU122" i="7"/>
  <c r="AU121" i="7"/>
  <c r="AU120" i="7"/>
  <c r="AU119" i="7"/>
  <c r="AU118" i="7"/>
  <c r="AU117" i="7"/>
  <c r="AU116" i="7"/>
  <c r="AU115" i="7"/>
  <c r="AU114" i="7"/>
  <c r="AU113" i="7"/>
  <c r="AU112" i="7"/>
  <c r="AU111" i="7"/>
  <c r="AU110" i="7"/>
  <c r="AU109" i="7"/>
  <c r="AU108" i="7"/>
  <c r="AU107" i="7"/>
  <c r="AU106" i="7"/>
  <c r="AU105" i="7"/>
  <c r="AU104" i="7"/>
  <c r="AU103" i="7"/>
  <c r="AU102" i="7"/>
  <c r="AU101" i="7"/>
  <c r="AU100" i="7"/>
  <c r="AU99" i="7"/>
  <c r="AU98" i="7"/>
  <c r="AU97" i="7"/>
  <c r="AU96" i="7"/>
  <c r="AU95" i="7"/>
  <c r="AU94" i="7"/>
  <c r="AU93" i="7"/>
  <c r="AU92" i="7"/>
  <c r="AU91" i="7"/>
  <c r="AU90" i="7"/>
  <c r="AU89" i="7"/>
  <c r="AU88" i="7"/>
  <c r="AU87" i="7"/>
  <c r="AU86" i="7"/>
  <c r="AU85" i="7"/>
  <c r="AU84" i="7"/>
  <c r="AU83" i="7"/>
  <c r="AU82" i="7"/>
  <c r="AU81" i="7"/>
  <c r="AU80" i="7"/>
  <c r="AU79" i="7"/>
  <c r="AU78" i="7"/>
  <c r="AU77" i="7"/>
  <c r="AS135" i="7"/>
  <c r="AS134" i="7"/>
  <c r="AS133" i="7"/>
  <c r="AS132" i="7"/>
  <c r="AS131" i="7"/>
  <c r="AS130" i="7"/>
  <c r="AS129" i="7"/>
  <c r="AS128" i="7"/>
  <c r="AS127" i="7"/>
  <c r="AS126" i="7"/>
  <c r="AS125" i="7"/>
  <c r="AS124" i="7"/>
  <c r="AS123" i="7"/>
  <c r="AS122" i="7"/>
  <c r="AS121" i="7"/>
  <c r="AS120" i="7"/>
  <c r="AS119" i="7"/>
  <c r="AS118" i="7"/>
  <c r="AS117" i="7"/>
  <c r="AS116" i="7"/>
  <c r="AS115" i="7"/>
  <c r="AS114" i="7"/>
  <c r="AS113" i="7"/>
  <c r="AS112" i="7"/>
  <c r="AS111" i="7"/>
  <c r="AS110" i="7"/>
  <c r="AS109" i="7"/>
  <c r="AS108" i="7"/>
  <c r="AS107" i="7"/>
  <c r="AS106" i="7"/>
  <c r="AS105" i="7"/>
  <c r="AS104" i="7"/>
  <c r="AS103" i="7"/>
  <c r="AS102" i="7"/>
  <c r="AS101" i="7"/>
  <c r="AS100" i="7"/>
  <c r="AS99" i="7"/>
  <c r="AS98" i="7"/>
  <c r="AS97" i="7"/>
  <c r="AS96" i="7"/>
  <c r="AS95" i="7"/>
  <c r="AS94" i="7"/>
  <c r="AS93" i="7"/>
  <c r="AS92" i="7"/>
  <c r="AS91" i="7"/>
  <c r="AS90" i="7"/>
  <c r="AS89" i="7"/>
  <c r="AS88" i="7"/>
  <c r="AS87" i="7"/>
  <c r="AS86" i="7"/>
  <c r="AS85" i="7"/>
  <c r="AS84" i="7"/>
  <c r="AS83" i="7"/>
  <c r="AS82" i="7"/>
  <c r="AS81" i="7"/>
  <c r="AS80" i="7"/>
  <c r="AS79" i="7"/>
  <c r="AS78" i="7"/>
  <c r="AS77" i="7"/>
  <c r="AQ135" i="7"/>
  <c r="AQ134" i="7"/>
  <c r="AQ133" i="7"/>
  <c r="AQ132" i="7"/>
  <c r="AQ131" i="7"/>
  <c r="AQ130" i="7"/>
  <c r="AQ129" i="7"/>
  <c r="AQ128" i="7"/>
  <c r="AQ127" i="7"/>
  <c r="AQ126" i="7"/>
  <c r="AQ125" i="7"/>
  <c r="AQ124" i="7"/>
  <c r="AQ123" i="7"/>
  <c r="AQ122" i="7"/>
  <c r="AQ121" i="7"/>
  <c r="AQ120" i="7"/>
  <c r="AQ119" i="7"/>
  <c r="AQ118" i="7"/>
  <c r="AQ117" i="7"/>
  <c r="AQ116" i="7"/>
  <c r="AQ115" i="7"/>
  <c r="AQ114" i="7"/>
  <c r="AQ113" i="7"/>
  <c r="AQ112" i="7"/>
  <c r="AQ111" i="7"/>
  <c r="AQ110" i="7"/>
  <c r="AQ109" i="7"/>
  <c r="AQ108" i="7"/>
  <c r="AQ107" i="7"/>
  <c r="AQ106" i="7"/>
  <c r="AQ105" i="7"/>
  <c r="AQ104" i="7"/>
  <c r="AQ103" i="7"/>
  <c r="AQ102" i="7"/>
  <c r="AQ101" i="7"/>
  <c r="AQ100" i="7"/>
  <c r="AQ99" i="7"/>
  <c r="AQ98" i="7"/>
  <c r="AQ97" i="7"/>
  <c r="AQ96" i="7"/>
  <c r="AQ95" i="7"/>
  <c r="AQ94" i="7"/>
  <c r="AQ93" i="7"/>
  <c r="AQ92" i="7"/>
  <c r="AQ91" i="7"/>
  <c r="AQ90" i="7"/>
  <c r="AQ89" i="7"/>
  <c r="AQ88" i="7"/>
  <c r="AQ87" i="7"/>
  <c r="AQ86" i="7"/>
  <c r="AQ85" i="7"/>
  <c r="AQ84" i="7"/>
  <c r="AQ83" i="7"/>
  <c r="AQ82" i="7"/>
  <c r="AQ81" i="7"/>
  <c r="AQ80" i="7"/>
  <c r="AQ79" i="7"/>
  <c r="AQ78" i="7"/>
  <c r="AQ77" i="7"/>
  <c r="AO78" i="7"/>
  <c r="AO79" i="7"/>
  <c r="AO80" i="7"/>
  <c r="AO81" i="7"/>
  <c r="AO82" i="7"/>
  <c r="AO83" i="7"/>
  <c r="AO84" i="7"/>
  <c r="AO85" i="7"/>
  <c r="AO86" i="7"/>
  <c r="AO87" i="7"/>
  <c r="AO88" i="7"/>
  <c r="AO89" i="7"/>
  <c r="AO90" i="7"/>
  <c r="AO91" i="7"/>
  <c r="AO92" i="7"/>
  <c r="AO93" i="7"/>
  <c r="AO94" i="7"/>
  <c r="AO95" i="7"/>
  <c r="AO96" i="7"/>
  <c r="AO97" i="7"/>
  <c r="AO98" i="7"/>
  <c r="AO99" i="7"/>
  <c r="AO100" i="7"/>
  <c r="AO101" i="7"/>
  <c r="AO102" i="7"/>
  <c r="AO103" i="7"/>
  <c r="AO104" i="7"/>
  <c r="AO105" i="7"/>
  <c r="AO106" i="7"/>
  <c r="AO107" i="7"/>
  <c r="AO108" i="7"/>
  <c r="AO109" i="7"/>
  <c r="AO110" i="7"/>
  <c r="AO111" i="7"/>
  <c r="AO112" i="7"/>
  <c r="AO113" i="7"/>
  <c r="AO114" i="7"/>
  <c r="AO115" i="7"/>
  <c r="AO116" i="7"/>
  <c r="AO117" i="7"/>
  <c r="AO118" i="7"/>
  <c r="AO119" i="7"/>
  <c r="AO120" i="7"/>
  <c r="AO121" i="7"/>
  <c r="AO122" i="7"/>
  <c r="AO123" i="7"/>
  <c r="AO124" i="7"/>
  <c r="AO125" i="7"/>
  <c r="AO126" i="7"/>
  <c r="AO127" i="7"/>
  <c r="AO128" i="7"/>
  <c r="AO129" i="7"/>
  <c r="AO130" i="7"/>
  <c r="AO131" i="7"/>
  <c r="AO132" i="7"/>
  <c r="AO133" i="7"/>
  <c r="AO134" i="7"/>
  <c r="AO135" i="7"/>
  <c r="AO77" i="7"/>
  <c r="BA64" i="7"/>
  <c r="BA63" i="7"/>
  <c r="BA62" i="7"/>
  <c r="BA61" i="7"/>
  <c r="BA60" i="7"/>
  <c r="BA59" i="7"/>
  <c r="BA58" i="7"/>
  <c r="BA57" i="7"/>
  <c r="BA56" i="7"/>
  <c r="BA55" i="7"/>
  <c r="BA54" i="7"/>
  <c r="BA53" i="7"/>
  <c r="BA52" i="7"/>
  <c r="BA51" i="7"/>
  <c r="BA50" i="7"/>
  <c r="BA49" i="7"/>
  <c r="BA48" i="7"/>
  <c r="BA47" i="7"/>
  <c r="BA46" i="7"/>
  <c r="BA45" i="7"/>
  <c r="BA44" i="7"/>
  <c r="BA43" i="7"/>
  <c r="BA42" i="7"/>
  <c r="BA41" i="7"/>
  <c r="BA40" i="7"/>
  <c r="BA39" i="7"/>
  <c r="BA38" i="7"/>
  <c r="BA37" i="7"/>
  <c r="BA36" i="7"/>
  <c r="BA35" i="7"/>
  <c r="BA34" i="7"/>
  <c r="BA33" i="7"/>
  <c r="BA32" i="7"/>
  <c r="BA31" i="7"/>
  <c r="BA30" i="7"/>
  <c r="BA29" i="7"/>
  <c r="BA28" i="7"/>
  <c r="BA27" i="7"/>
  <c r="BA26" i="7"/>
  <c r="BA25" i="7"/>
  <c r="BA24" i="7"/>
  <c r="BA23" i="7"/>
  <c r="BA22" i="7"/>
  <c r="BA21" i="7"/>
  <c r="BA20" i="7"/>
  <c r="BA19" i="7"/>
  <c r="BA18" i="7"/>
  <c r="BA17" i="7"/>
  <c r="BA16" i="7"/>
  <c r="BA15" i="7"/>
  <c r="BA14" i="7"/>
  <c r="BA13" i="7"/>
  <c r="BA12" i="7"/>
  <c r="BA11" i="7"/>
  <c r="BA10" i="7"/>
  <c r="BA9" i="7"/>
  <c r="BA8" i="7"/>
  <c r="BA7" i="7"/>
  <c r="BA6" i="7"/>
  <c r="AY64" i="7"/>
  <c r="AY63" i="7"/>
  <c r="AY62" i="7"/>
  <c r="AY61" i="7"/>
  <c r="AY60" i="7"/>
  <c r="AY59" i="7"/>
  <c r="AY58" i="7"/>
  <c r="AY57" i="7"/>
  <c r="AY56" i="7"/>
  <c r="AY55" i="7"/>
  <c r="AY54" i="7"/>
  <c r="AY53" i="7"/>
  <c r="AY52" i="7"/>
  <c r="AY51" i="7"/>
  <c r="AY50" i="7"/>
  <c r="AY49" i="7"/>
  <c r="AY48" i="7"/>
  <c r="AY47" i="7"/>
  <c r="AY46" i="7"/>
  <c r="AY45" i="7"/>
  <c r="AY44" i="7"/>
  <c r="AY43" i="7"/>
  <c r="AY42" i="7"/>
  <c r="AY41" i="7"/>
  <c r="AY40" i="7"/>
  <c r="AY39" i="7"/>
  <c r="AY38" i="7"/>
  <c r="AY37" i="7"/>
  <c r="AY36" i="7"/>
  <c r="AY35" i="7"/>
  <c r="AY34" i="7"/>
  <c r="AY33" i="7"/>
  <c r="AY32" i="7"/>
  <c r="AY31" i="7"/>
  <c r="AY30" i="7"/>
  <c r="AY29" i="7"/>
  <c r="AY28" i="7"/>
  <c r="AY27" i="7"/>
  <c r="AY26" i="7"/>
  <c r="AY25" i="7"/>
  <c r="AY24" i="7"/>
  <c r="AY23" i="7"/>
  <c r="AY22" i="7"/>
  <c r="AY21" i="7"/>
  <c r="AY20" i="7"/>
  <c r="AY19" i="7"/>
  <c r="AY18" i="7"/>
  <c r="AY17" i="7"/>
  <c r="AY16" i="7"/>
  <c r="AY15" i="7"/>
  <c r="AY14" i="7"/>
  <c r="AY13" i="7"/>
  <c r="AY12" i="7"/>
  <c r="AY11" i="7"/>
  <c r="AY10" i="7"/>
  <c r="AY9" i="7"/>
  <c r="AY8" i="7"/>
  <c r="AY7" i="7"/>
  <c r="AY6" i="7"/>
  <c r="AW64" i="7"/>
  <c r="AW63" i="7"/>
  <c r="AW62" i="7"/>
  <c r="AW61" i="7"/>
  <c r="AW60" i="7"/>
  <c r="AW59" i="7"/>
  <c r="AW58" i="7"/>
  <c r="AW57" i="7"/>
  <c r="AW56" i="7"/>
  <c r="AW55" i="7"/>
  <c r="AW54" i="7"/>
  <c r="AW53" i="7"/>
  <c r="AW52" i="7"/>
  <c r="AW51" i="7"/>
  <c r="AW50" i="7"/>
  <c r="AW49" i="7"/>
  <c r="AW48" i="7"/>
  <c r="AW47" i="7"/>
  <c r="AW46" i="7"/>
  <c r="AW45" i="7"/>
  <c r="AW44" i="7"/>
  <c r="AW43" i="7"/>
  <c r="AW42" i="7"/>
  <c r="AW41" i="7"/>
  <c r="AW40" i="7"/>
  <c r="AW39" i="7"/>
  <c r="AW38" i="7"/>
  <c r="AW37" i="7"/>
  <c r="AW36" i="7"/>
  <c r="AW35" i="7"/>
  <c r="AW34" i="7"/>
  <c r="AW33" i="7"/>
  <c r="AW32" i="7"/>
  <c r="AW31" i="7"/>
  <c r="AW30" i="7"/>
  <c r="AW29" i="7"/>
  <c r="AW28" i="7"/>
  <c r="AW27" i="7"/>
  <c r="AW26" i="7"/>
  <c r="AW25" i="7"/>
  <c r="AW24" i="7"/>
  <c r="AW23" i="7"/>
  <c r="AW22" i="7"/>
  <c r="AW21" i="7"/>
  <c r="AW20" i="7"/>
  <c r="AW19" i="7"/>
  <c r="AW18" i="7"/>
  <c r="AW17" i="7"/>
  <c r="AW16" i="7"/>
  <c r="AW15" i="7"/>
  <c r="AW14" i="7"/>
  <c r="AW13" i="7"/>
  <c r="AW12" i="7"/>
  <c r="AW11" i="7"/>
  <c r="AW10" i="7"/>
  <c r="AW9" i="7"/>
  <c r="AW8" i="7"/>
  <c r="AW7" i="7"/>
  <c r="AW6" i="7"/>
  <c r="AU7" i="7"/>
  <c r="AU8" i="7"/>
  <c r="AU9" i="7"/>
  <c r="AU10" i="7"/>
  <c r="AU11" i="7"/>
  <c r="AU12" i="7"/>
  <c r="AU13" i="7"/>
  <c r="AU14" i="7"/>
  <c r="AU15" i="7"/>
  <c r="AU16" i="7"/>
  <c r="AU17" i="7"/>
  <c r="AU18" i="7"/>
  <c r="AU19" i="7"/>
  <c r="AU20" i="7"/>
  <c r="AU21" i="7"/>
  <c r="AU22" i="7"/>
  <c r="AU23" i="7"/>
  <c r="AU24" i="7"/>
  <c r="AU25" i="7"/>
  <c r="AU26" i="7"/>
  <c r="AU27" i="7"/>
  <c r="AU28" i="7"/>
  <c r="AU29" i="7"/>
  <c r="AU30" i="7"/>
  <c r="AU31" i="7"/>
  <c r="AU32" i="7"/>
  <c r="AU33" i="7"/>
  <c r="AU34" i="7"/>
  <c r="AU35" i="7"/>
  <c r="AU36" i="7"/>
  <c r="AU37" i="7"/>
  <c r="AU38" i="7"/>
  <c r="AU39" i="7"/>
  <c r="AU40" i="7"/>
  <c r="AU41" i="7"/>
  <c r="AU42" i="7"/>
  <c r="AU43" i="7"/>
  <c r="AU44" i="7"/>
  <c r="AU45" i="7"/>
  <c r="AU46" i="7"/>
  <c r="AU47" i="7"/>
  <c r="AU48" i="7"/>
  <c r="AU49" i="7"/>
  <c r="AU50" i="7"/>
  <c r="AU51" i="7"/>
  <c r="AU52" i="7"/>
  <c r="AU53" i="7"/>
  <c r="AU54" i="7"/>
  <c r="AU55" i="7"/>
  <c r="AU56" i="7"/>
  <c r="AU57" i="7"/>
  <c r="AU58" i="7"/>
  <c r="AU59" i="7"/>
  <c r="AU60" i="7"/>
  <c r="AU61" i="7"/>
  <c r="AU62" i="7"/>
  <c r="AU63" i="7"/>
  <c r="AU64" i="7"/>
  <c r="AU6" i="7"/>
  <c r="AS64" i="7"/>
  <c r="AS63" i="7"/>
  <c r="AS62" i="7"/>
  <c r="AS61" i="7"/>
  <c r="AS60" i="7"/>
  <c r="AS59" i="7"/>
  <c r="AS58" i="7"/>
  <c r="AS57" i="7"/>
  <c r="AS56" i="7"/>
  <c r="AS55" i="7"/>
  <c r="AS54" i="7"/>
  <c r="AS53" i="7"/>
  <c r="AS52" i="7"/>
  <c r="AS51" i="7"/>
  <c r="AS50" i="7"/>
  <c r="AS49" i="7"/>
  <c r="AS48" i="7"/>
  <c r="AS47" i="7"/>
  <c r="AS46" i="7"/>
  <c r="AS45" i="7"/>
  <c r="AS44" i="7"/>
  <c r="AS43" i="7"/>
  <c r="AS42" i="7"/>
  <c r="AS41" i="7"/>
  <c r="AS40" i="7"/>
  <c r="AS39" i="7"/>
  <c r="AS38" i="7"/>
  <c r="AS37" i="7"/>
  <c r="AS36" i="7"/>
  <c r="AS35" i="7"/>
  <c r="AS34" i="7"/>
  <c r="AS33" i="7"/>
  <c r="AS32" i="7"/>
  <c r="AS31" i="7"/>
  <c r="AS30" i="7"/>
  <c r="AS29" i="7"/>
  <c r="AS28" i="7"/>
  <c r="AS27" i="7"/>
  <c r="AS26" i="7"/>
  <c r="AS25" i="7"/>
  <c r="AS24" i="7"/>
  <c r="AS23" i="7"/>
  <c r="AS22" i="7"/>
  <c r="AS21" i="7"/>
  <c r="AS20" i="7"/>
  <c r="AS19" i="7"/>
  <c r="AS18" i="7"/>
  <c r="AS17" i="7"/>
  <c r="AS16" i="7"/>
  <c r="AS15" i="7"/>
  <c r="AS14" i="7"/>
  <c r="AS13" i="7"/>
  <c r="AS12" i="7"/>
  <c r="AS11" i="7"/>
  <c r="AS10" i="7"/>
  <c r="AS9" i="7"/>
  <c r="AS8" i="7"/>
  <c r="AS7" i="7"/>
  <c r="AS6" i="7"/>
  <c r="AQ7" i="7"/>
  <c r="AQ8" i="7"/>
  <c r="AQ9" i="7"/>
  <c r="AQ10" i="7"/>
  <c r="AQ11" i="7"/>
  <c r="AQ12" i="7"/>
  <c r="AQ13" i="7"/>
  <c r="AQ14" i="7"/>
  <c r="AQ15" i="7"/>
  <c r="AQ16" i="7"/>
  <c r="AQ17" i="7"/>
  <c r="AQ18" i="7"/>
  <c r="AQ19" i="7"/>
  <c r="AQ20" i="7"/>
  <c r="AQ21" i="7"/>
  <c r="AQ22" i="7"/>
  <c r="AQ23" i="7"/>
  <c r="AQ24" i="7"/>
  <c r="AQ25" i="7"/>
  <c r="AQ26" i="7"/>
  <c r="AQ27" i="7"/>
  <c r="AQ28" i="7"/>
  <c r="AQ29" i="7"/>
  <c r="AQ30" i="7"/>
  <c r="AQ31" i="7"/>
  <c r="AQ32" i="7"/>
  <c r="AQ33" i="7"/>
  <c r="AQ34" i="7"/>
  <c r="AQ35" i="7"/>
  <c r="AQ36" i="7"/>
  <c r="AQ37" i="7"/>
  <c r="AQ38" i="7"/>
  <c r="AQ39" i="7"/>
  <c r="AQ40" i="7"/>
  <c r="AQ41" i="7"/>
  <c r="AQ42" i="7"/>
  <c r="AQ43" i="7"/>
  <c r="AQ44" i="7"/>
  <c r="AQ45" i="7"/>
  <c r="AQ46" i="7"/>
  <c r="AQ47" i="7"/>
  <c r="AQ48" i="7"/>
  <c r="AQ49" i="7"/>
  <c r="AQ50" i="7"/>
  <c r="AQ51" i="7"/>
  <c r="AQ52" i="7"/>
  <c r="AQ53" i="7"/>
  <c r="AQ54" i="7"/>
  <c r="AQ55" i="7"/>
  <c r="AQ56" i="7"/>
  <c r="AQ57" i="7"/>
  <c r="AQ58" i="7"/>
  <c r="AQ59" i="7"/>
  <c r="AQ60" i="7"/>
  <c r="AQ61" i="7"/>
  <c r="AQ62" i="7"/>
  <c r="AQ63" i="7"/>
  <c r="AQ64" i="7"/>
  <c r="AQ6" i="7"/>
  <c r="AO7" i="7"/>
  <c r="AO8" i="7"/>
  <c r="AO9" i="7"/>
  <c r="AO10" i="7"/>
  <c r="AO11" i="7"/>
  <c r="AO12" i="7"/>
  <c r="AO13" i="7"/>
  <c r="AO14" i="7"/>
  <c r="AO15" i="7"/>
  <c r="AO16" i="7"/>
  <c r="AO17" i="7"/>
  <c r="AO18" i="7"/>
  <c r="AO19" i="7"/>
  <c r="AO20" i="7"/>
  <c r="AO21" i="7"/>
  <c r="AO22" i="7"/>
  <c r="AO23" i="7"/>
  <c r="AO24" i="7"/>
  <c r="AO25" i="7"/>
  <c r="AO26" i="7"/>
  <c r="AO27" i="7"/>
  <c r="AO28" i="7"/>
  <c r="AO29" i="7"/>
  <c r="AO30" i="7"/>
  <c r="AO31" i="7"/>
  <c r="AO32" i="7"/>
  <c r="AO33" i="7"/>
  <c r="AO34" i="7"/>
  <c r="AO35" i="7"/>
  <c r="AO36" i="7"/>
  <c r="AO37" i="7"/>
  <c r="AO38" i="7"/>
  <c r="AO39" i="7"/>
  <c r="AO40" i="7"/>
  <c r="AO41" i="7"/>
  <c r="AO42" i="7"/>
  <c r="AO43" i="7"/>
  <c r="AO44" i="7"/>
  <c r="AO45" i="7"/>
  <c r="AO46" i="7"/>
  <c r="AO47" i="7"/>
  <c r="AO48" i="7"/>
  <c r="AO49" i="7"/>
  <c r="AO50" i="7"/>
  <c r="AO51" i="7"/>
  <c r="AO52" i="7"/>
  <c r="AO53" i="7"/>
  <c r="AO54" i="7"/>
  <c r="AO55" i="7"/>
  <c r="AO56" i="7"/>
  <c r="AO57" i="7"/>
  <c r="AO58" i="7"/>
  <c r="AO59" i="7"/>
  <c r="AO60" i="7"/>
  <c r="AO61" i="7"/>
  <c r="AO62" i="7"/>
  <c r="AO63" i="7"/>
  <c r="AO64" i="7"/>
  <c r="AO6" i="7"/>
  <c r="AU68" i="23"/>
  <c r="AT68" i="23"/>
  <c r="AS68" i="23"/>
  <c r="AR68" i="23"/>
  <c r="AQ68" i="23"/>
  <c r="AP68" i="23"/>
  <c r="AO68" i="23"/>
  <c r="AJ68" i="23"/>
  <c r="AI68" i="23"/>
  <c r="AH68" i="23"/>
  <c r="AG68" i="23"/>
  <c r="AF68" i="23"/>
  <c r="AE68" i="23"/>
  <c r="AD68" i="23"/>
  <c r="AC68" i="23"/>
  <c r="AB68" i="23"/>
  <c r="W68" i="23"/>
  <c r="V68" i="23"/>
  <c r="U68" i="23"/>
  <c r="T68" i="23"/>
  <c r="S68" i="23"/>
  <c r="R68" i="23"/>
  <c r="Q68" i="23"/>
  <c r="P68" i="23"/>
  <c r="O68" i="23"/>
  <c r="N68" i="23"/>
  <c r="M68" i="23"/>
  <c r="L68" i="23"/>
  <c r="K68" i="23"/>
  <c r="J68" i="23"/>
  <c r="I68" i="23"/>
  <c r="H68" i="23"/>
  <c r="G68" i="23"/>
  <c r="F68" i="23"/>
  <c r="E68" i="23"/>
  <c r="D68" i="23"/>
  <c r="C68" i="23"/>
  <c r="AU67" i="23"/>
  <c r="AT67" i="23"/>
  <c r="AS67" i="23"/>
  <c r="AR67" i="23"/>
  <c r="AQ67" i="23"/>
  <c r="AP67" i="23"/>
  <c r="AO67" i="23"/>
  <c r="AJ67" i="23"/>
  <c r="AI67" i="23"/>
  <c r="AH67" i="23"/>
  <c r="AG67" i="23"/>
  <c r="AF67" i="23"/>
  <c r="AE67" i="23"/>
  <c r="AD67" i="23"/>
  <c r="AC67" i="23"/>
  <c r="AB67" i="23"/>
  <c r="W67" i="23"/>
  <c r="V67" i="23"/>
  <c r="U67" i="23"/>
  <c r="T67" i="23"/>
  <c r="S67" i="23"/>
  <c r="R67" i="23"/>
  <c r="Q67" i="23"/>
  <c r="P67" i="23"/>
  <c r="O67" i="23"/>
  <c r="N67" i="23"/>
  <c r="M67" i="23"/>
  <c r="L67" i="23"/>
  <c r="K67" i="23"/>
  <c r="J67" i="23"/>
  <c r="I67" i="23"/>
  <c r="H67" i="23"/>
  <c r="G67" i="23"/>
  <c r="F67" i="23"/>
  <c r="E67" i="23"/>
  <c r="D67" i="23"/>
  <c r="C67" i="23"/>
  <c r="AU66" i="23"/>
  <c r="AT66" i="23"/>
  <c r="AS66" i="23"/>
  <c r="AR66" i="23"/>
  <c r="AQ66" i="23"/>
  <c r="AP66" i="23"/>
  <c r="AO66" i="23"/>
  <c r="AJ66" i="23"/>
  <c r="AI66" i="23"/>
  <c r="AH66" i="23"/>
  <c r="AG66" i="23"/>
  <c r="AF66" i="23"/>
  <c r="AE66" i="23"/>
  <c r="AD66" i="23"/>
  <c r="AC66" i="23"/>
  <c r="AB66" i="23"/>
  <c r="W66" i="23"/>
  <c r="V66" i="23"/>
  <c r="U66" i="23"/>
  <c r="T66" i="23"/>
  <c r="S66" i="23"/>
  <c r="R66" i="23"/>
  <c r="Q66" i="23"/>
  <c r="P66" i="23"/>
  <c r="O66" i="23"/>
  <c r="N66" i="23"/>
  <c r="M66" i="23"/>
  <c r="L66" i="23"/>
  <c r="K66" i="23"/>
  <c r="J66" i="23"/>
  <c r="I66" i="23"/>
  <c r="H66" i="23"/>
  <c r="G66" i="23"/>
  <c r="F66" i="23"/>
  <c r="E66" i="23"/>
  <c r="D66" i="23"/>
  <c r="C66" i="23"/>
  <c r="R102" i="22"/>
  <c r="S102" i="22"/>
  <c r="V102" i="22"/>
  <c r="P102" i="22"/>
  <c r="S101" i="22"/>
  <c r="T101" i="22"/>
  <c r="P101" i="22"/>
  <c r="Q100" i="22"/>
  <c r="T100" i="22"/>
  <c r="U100" i="22"/>
  <c r="Q99" i="22"/>
  <c r="R99" i="22"/>
  <c r="U99" i="22"/>
  <c r="V99" i="22"/>
  <c r="Q87" i="22"/>
  <c r="R87" i="22"/>
  <c r="S87" i="22"/>
  <c r="T87" i="22"/>
  <c r="U87" i="22"/>
  <c r="V87" i="22"/>
  <c r="P87" i="22"/>
  <c r="Q86" i="22"/>
  <c r="R86" i="22"/>
  <c r="S86" i="22"/>
  <c r="T86" i="22"/>
  <c r="U86" i="22"/>
  <c r="V86" i="22"/>
  <c r="P86" i="22"/>
  <c r="Q85" i="22"/>
  <c r="K137" i="22" s="1"/>
  <c r="R85" i="22"/>
  <c r="S85" i="22"/>
  <c r="T85" i="22"/>
  <c r="U85" i="22"/>
  <c r="O137" i="22" s="1"/>
  <c r="V85" i="22"/>
  <c r="P85" i="22"/>
  <c r="Q84" i="22"/>
  <c r="R84" i="22"/>
  <c r="S84" i="22"/>
  <c r="T84" i="22"/>
  <c r="U84" i="22"/>
  <c r="V84" i="22"/>
  <c r="P84" i="22"/>
  <c r="Q83" i="22"/>
  <c r="R83" i="22"/>
  <c r="L137" i="22" s="1"/>
  <c r="S83" i="22"/>
  <c r="T83" i="22"/>
  <c r="U83" i="22"/>
  <c r="V83" i="22"/>
  <c r="P137" i="22" s="1"/>
  <c r="P83" i="22"/>
  <c r="Q78" i="22"/>
  <c r="R78" i="22"/>
  <c r="S78" i="22"/>
  <c r="M137" i="22" s="1"/>
  <c r="T78" i="22"/>
  <c r="N137" i="22" s="1"/>
  <c r="U78" i="22"/>
  <c r="V78" i="22"/>
  <c r="P78" i="22"/>
  <c r="J137" i="22" s="1"/>
  <c r="Q77" i="22"/>
  <c r="Q102" i="22" s="1"/>
  <c r="R77" i="22"/>
  <c r="S77" i="22"/>
  <c r="T77" i="22"/>
  <c r="T102" i="22" s="1"/>
  <c r="U77" i="22"/>
  <c r="U102" i="22" s="1"/>
  <c r="V77" i="22"/>
  <c r="P77" i="22"/>
  <c r="Q76" i="22"/>
  <c r="Q101" i="22" s="1"/>
  <c r="R76" i="22"/>
  <c r="R101" i="22" s="1"/>
  <c r="S76" i="22"/>
  <c r="T76" i="22"/>
  <c r="U76" i="22"/>
  <c r="U101" i="22" s="1"/>
  <c r="V76" i="22"/>
  <c r="V101" i="22" s="1"/>
  <c r="P76" i="22"/>
  <c r="Q75" i="22"/>
  <c r="R75" i="22"/>
  <c r="R100" i="22" s="1"/>
  <c r="S75" i="22"/>
  <c r="S100" i="22" s="1"/>
  <c r="T75" i="22"/>
  <c r="U75" i="22"/>
  <c r="V75" i="22"/>
  <c r="V100" i="22" s="1"/>
  <c r="P75" i="22"/>
  <c r="P100" i="22" s="1"/>
  <c r="Q74" i="22"/>
  <c r="R74" i="22"/>
  <c r="S74" i="22"/>
  <c r="S99" i="22" s="1"/>
  <c r="T74" i="22"/>
  <c r="T99" i="22" s="1"/>
  <c r="U74" i="22"/>
  <c r="V74" i="22"/>
  <c r="P74" i="22"/>
  <c r="P99" i="22" s="1"/>
  <c r="F102" i="22"/>
  <c r="K136" i="22" s="1"/>
  <c r="I102" i="22"/>
  <c r="J102" i="22"/>
  <c r="F101" i="22"/>
  <c r="K135" i="22" s="1"/>
  <c r="G101" i="22"/>
  <c r="L135" i="22" s="1"/>
  <c r="J101" i="22"/>
  <c r="K101" i="22"/>
  <c r="G100" i="22"/>
  <c r="L134" i="22" s="1"/>
  <c r="K100" i="22"/>
  <c r="P134" i="22" s="1"/>
  <c r="I99" i="22"/>
  <c r="F87" i="22"/>
  <c r="G87" i="22"/>
  <c r="H87" i="22"/>
  <c r="I87" i="22"/>
  <c r="J87" i="22"/>
  <c r="K87" i="22"/>
  <c r="E87" i="22"/>
  <c r="F86" i="22"/>
  <c r="G86" i="22"/>
  <c r="H86" i="22"/>
  <c r="I86" i="22"/>
  <c r="J86" i="22"/>
  <c r="K86" i="22"/>
  <c r="E86" i="22"/>
  <c r="F85" i="22"/>
  <c r="G85" i="22"/>
  <c r="H85" i="22"/>
  <c r="I85" i="22"/>
  <c r="J85" i="22"/>
  <c r="K85" i="22"/>
  <c r="E85" i="22"/>
  <c r="F84" i="22"/>
  <c r="G84" i="22"/>
  <c r="H84" i="22"/>
  <c r="I84" i="22"/>
  <c r="J84" i="22"/>
  <c r="K84" i="22"/>
  <c r="E84" i="22"/>
  <c r="F83" i="22"/>
  <c r="G83" i="22"/>
  <c r="H83" i="22"/>
  <c r="I83" i="22"/>
  <c r="J83" i="22"/>
  <c r="K83" i="22"/>
  <c r="E83" i="22"/>
  <c r="F78" i="22"/>
  <c r="G78" i="22"/>
  <c r="H78" i="22"/>
  <c r="I78" i="22"/>
  <c r="J78" i="22"/>
  <c r="K78" i="22"/>
  <c r="E78" i="22"/>
  <c r="F77" i="22"/>
  <c r="G77" i="22"/>
  <c r="G102" i="22" s="1"/>
  <c r="L136" i="22" s="1"/>
  <c r="H77" i="22"/>
  <c r="H102" i="22" s="1"/>
  <c r="M136" i="22" s="1"/>
  <c r="I77" i="22"/>
  <c r="J77" i="22"/>
  <c r="K77" i="22"/>
  <c r="K102" i="22" s="1"/>
  <c r="P136" i="22" s="1"/>
  <c r="E77" i="22"/>
  <c r="E102" i="22" s="1"/>
  <c r="J136" i="22" s="1"/>
  <c r="F76" i="22"/>
  <c r="G76" i="22"/>
  <c r="H76" i="22"/>
  <c r="H101" i="22" s="1"/>
  <c r="M135" i="22" s="1"/>
  <c r="I76" i="22"/>
  <c r="I101" i="22" s="1"/>
  <c r="N135" i="22" s="1"/>
  <c r="J76" i="22"/>
  <c r="K76" i="22"/>
  <c r="E76" i="22"/>
  <c r="E101" i="22" s="1"/>
  <c r="J135" i="22" s="1"/>
  <c r="F75" i="22"/>
  <c r="F100" i="22" s="1"/>
  <c r="K134" i="22" s="1"/>
  <c r="G75" i="22"/>
  <c r="H75" i="22"/>
  <c r="H100" i="22" s="1"/>
  <c r="M134" i="22" s="1"/>
  <c r="I75" i="22"/>
  <c r="I100" i="22" s="1"/>
  <c r="N134" i="22" s="1"/>
  <c r="J75" i="22"/>
  <c r="J100" i="22" s="1"/>
  <c r="O134" i="22" s="1"/>
  <c r="K75" i="22"/>
  <c r="E75" i="22"/>
  <c r="E100" i="22" s="1"/>
  <c r="J134" i="22" s="1"/>
  <c r="F74" i="22"/>
  <c r="F99" i="22" s="1"/>
  <c r="K133" i="22" s="1"/>
  <c r="H74" i="22"/>
  <c r="H99" i="22" s="1"/>
  <c r="M133" i="22" s="1"/>
  <c r="I74" i="22"/>
  <c r="J74" i="22"/>
  <c r="J99" i="22" s="1"/>
  <c r="O133" i="22" s="1"/>
  <c r="K74" i="22"/>
  <c r="K99" i="22" s="1"/>
  <c r="P133" i="22" s="1"/>
  <c r="E74" i="22"/>
  <c r="E99" i="22" s="1"/>
  <c r="V68" i="22"/>
  <c r="U68" i="22"/>
  <c r="T68" i="22"/>
  <c r="S68" i="22"/>
  <c r="R68" i="22"/>
  <c r="Q68" i="22"/>
  <c r="P68" i="22"/>
  <c r="K68" i="22"/>
  <c r="J68" i="22"/>
  <c r="I68" i="22"/>
  <c r="H68" i="22"/>
  <c r="G68" i="22"/>
  <c r="F68" i="22"/>
  <c r="E68" i="22"/>
  <c r="V67" i="22"/>
  <c r="U67" i="22"/>
  <c r="T67" i="22"/>
  <c r="S67" i="22"/>
  <c r="R67" i="22"/>
  <c r="Q67" i="22"/>
  <c r="P67" i="22"/>
  <c r="K67" i="22"/>
  <c r="J67" i="22"/>
  <c r="I67" i="22"/>
  <c r="H67" i="22"/>
  <c r="G67" i="22"/>
  <c r="F67" i="22"/>
  <c r="E67" i="22"/>
  <c r="V66" i="22"/>
  <c r="U66" i="22"/>
  <c r="T66" i="22"/>
  <c r="S66" i="22"/>
  <c r="R66" i="22"/>
  <c r="Q66" i="22"/>
  <c r="P66" i="22"/>
  <c r="K66" i="22"/>
  <c r="J66" i="22"/>
  <c r="I66" i="22"/>
  <c r="H66" i="22"/>
  <c r="G66" i="22"/>
  <c r="F66" i="22"/>
  <c r="E66" i="22"/>
  <c r="AM5" i="18"/>
  <c r="AM6" i="18"/>
  <c r="AM7" i="18"/>
  <c r="AM8" i="18"/>
  <c r="AM9" i="18"/>
  <c r="AM10" i="18"/>
  <c r="AM11" i="18"/>
  <c r="AM12" i="18"/>
  <c r="AM13" i="18"/>
  <c r="AM14" i="18"/>
  <c r="AM15" i="18"/>
  <c r="AM16" i="18"/>
  <c r="AM17" i="18"/>
  <c r="AM18" i="18"/>
  <c r="AM19" i="18"/>
  <c r="AM20" i="18"/>
  <c r="AM21" i="18"/>
  <c r="AM22" i="18"/>
  <c r="AM23" i="18"/>
  <c r="AM24" i="18"/>
  <c r="AM25" i="18"/>
  <c r="AM26" i="18"/>
  <c r="AM27" i="18"/>
  <c r="AM28" i="18"/>
  <c r="AM29" i="18"/>
  <c r="AM30" i="18"/>
  <c r="AM31" i="18"/>
  <c r="AM32" i="18"/>
  <c r="AM33" i="18"/>
  <c r="AM34" i="18"/>
  <c r="AM35" i="18"/>
  <c r="AM36" i="18"/>
  <c r="AM37" i="18"/>
  <c r="AM38" i="18"/>
  <c r="AM39" i="18"/>
  <c r="AM40" i="18"/>
  <c r="AM41" i="18"/>
  <c r="AM42" i="18"/>
  <c r="AM43" i="18"/>
  <c r="AM44" i="18"/>
  <c r="AM45" i="18"/>
  <c r="AM46" i="18"/>
  <c r="AM47" i="18"/>
  <c r="AM48" i="18"/>
  <c r="AM49" i="18"/>
  <c r="AM50" i="18"/>
  <c r="AM51" i="18"/>
  <c r="AM52" i="18"/>
  <c r="AM53" i="18"/>
  <c r="AM54" i="18"/>
  <c r="AM55" i="18"/>
  <c r="AM56" i="18"/>
  <c r="AM57" i="18"/>
  <c r="AM58" i="18"/>
  <c r="AM59" i="18"/>
  <c r="AM60" i="18"/>
  <c r="AM61" i="18"/>
  <c r="AM62" i="18"/>
  <c r="AM63" i="18"/>
  <c r="AM64" i="18"/>
  <c r="P135" i="22" l="1"/>
  <c r="O136" i="22"/>
  <c r="N133" i="22"/>
  <c r="O135" i="22"/>
  <c r="N136" i="22"/>
  <c r="AM5" i="17"/>
  <c r="AM6" i="17"/>
  <c r="AM7" i="17"/>
  <c r="AM8" i="17"/>
  <c r="AM9" i="17"/>
  <c r="AM10" i="17"/>
  <c r="AM11" i="17"/>
  <c r="AM12" i="17"/>
  <c r="AM13" i="17"/>
  <c r="AM14" i="17"/>
  <c r="AM15" i="17"/>
  <c r="AM16" i="17"/>
  <c r="AM17" i="17"/>
  <c r="AM18" i="17"/>
  <c r="AM19" i="17"/>
  <c r="AM20" i="17"/>
  <c r="AM21" i="17"/>
  <c r="AM22" i="17"/>
  <c r="AM23" i="17"/>
  <c r="AM24" i="17"/>
  <c r="AM25" i="17"/>
  <c r="AM26" i="17"/>
  <c r="AM27" i="17"/>
  <c r="AM28" i="17"/>
  <c r="AM29" i="17"/>
  <c r="AM30" i="17"/>
  <c r="AM31" i="17"/>
  <c r="AM32" i="17"/>
  <c r="AM33" i="17"/>
  <c r="AM34" i="17"/>
  <c r="AM35" i="17"/>
  <c r="AM36" i="17"/>
  <c r="AM37" i="17"/>
  <c r="AM38" i="17"/>
  <c r="AM39" i="17"/>
  <c r="AM40" i="17"/>
  <c r="AM41" i="17"/>
  <c r="AM42" i="17"/>
  <c r="AM43" i="17"/>
  <c r="AM44" i="17"/>
  <c r="AM45" i="17"/>
  <c r="AM46" i="17"/>
  <c r="AM47" i="17"/>
  <c r="AM48" i="17"/>
  <c r="AM49" i="17"/>
  <c r="AM50" i="17"/>
  <c r="AM51" i="17"/>
  <c r="AM52" i="17"/>
  <c r="AM53" i="17"/>
  <c r="AM54" i="17"/>
  <c r="AM55" i="17"/>
  <c r="AM56" i="17"/>
  <c r="AM57" i="17"/>
  <c r="AM58" i="17"/>
  <c r="AM59" i="17"/>
  <c r="AM60" i="17"/>
  <c r="AM61" i="17"/>
  <c r="AM62" i="17"/>
  <c r="AM63" i="17"/>
  <c r="AM64" i="17"/>
  <c r="AF138" i="15" l="1"/>
  <c r="AF137" i="15"/>
  <c r="AF136" i="15"/>
  <c r="AE138" i="15"/>
  <c r="AE137" i="15"/>
  <c r="AE136" i="15"/>
  <c r="AD138" i="15"/>
  <c r="AD137" i="15"/>
  <c r="AD136" i="15"/>
  <c r="AC138" i="15"/>
  <c r="AC137" i="15"/>
  <c r="AC136" i="15"/>
  <c r="AB138" i="15"/>
  <c r="AB137" i="15"/>
  <c r="AB136" i="15"/>
  <c r="AA138" i="15"/>
  <c r="AA137" i="15"/>
  <c r="AA136" i="15"/>
  <c r="AE68" i="15"/>
  <c r="AE67" i="15"/>
  <c r="AE66" i="15"/>
  <c r="AD68" i="15"/>
  <c r="AD67" i="15"/>
  <c r="AD66" i="15"/>
  <c r="Q66" i="15"/>
  <c r="Q67" i="15"/>
  <c r="Q68" i="15"/>
  <c r="AC68" i="15"/>
  <c r="AC67" i="15"/>
  <c r="AC66" i="15"/>
  <c r="AB68" i="15"/>
  <c r="AB67" i="15"/>
  <c r="AB66" i="15"/>
  <c r="V68" i="15"/>
  <c r="U68" i="15"/>
  <c r="T68" i="15"/>
  <c r="S68" i="15"/>
  <c r="R68" i="15"/>
  <c r="P68" i="15"/>
  <c r="O68" i="15"/>
  <c r="N68" i="15"/>
  <c r="M68" i="15"/>
  <c r="L68" i="15"/>
  <c r="K68" i="15"/>
  <c r="J68" i="15"/>
  <c r="I68" i="15"/>
  <c r="H68" i="15"/>
  <c r="G68" i="15"/>
  <c r="E68" i="15"/>
  <c r="D68" i="15"/>
  <c r="V67" i="15"/>
  <c r="U67" i="15"/>
  <c r="T67" i="15"/>
  <c r="S67" i="15"/>
  <c r="R67" i="15"/>
  <c r="P67" i="15"/>
  <c r="O67" i="15"/>
  <c r="N67" i="15"/>
  <c r="M67" i="15"/>
  <c r="L67" i="15"/>
  <c r="K67" i="15"/>
  <c r="J67" i="15"/>
  <c r="I67" i="15"/>
  <c r="H67" i="15"/>
  <c r="G67" i="15"/>
  <c r="E67" i="15"/>
  <c r="D67" i="15"/>
  <c r="V66" i="15"/>
  <c r="U66" i="15"/>
  <c r="T66" i="15"/>
  <c r="S66" i="15"/>
  <c r="R66" i="15"/>
  <c r="P66" i="15"/>
  <c r="O66" i="15"/>
  <c r="N66" i="15"/>
  <c r="M66" i="15"/>
  <c r="L66" i="15"/>
  <c r="K66" i="15"/>
  <c r="J66" i="15"/>
  <c r="I66" i="15"/>
  <c r="H66" i="15"/>
  <c r="G66" i="15"/>
  <c r="E66" i="15"/>
  <c r="D66" i="15"/>
  <c r="AI139" i="7"/>
  <c r="AI138" i="7"/>
  <c r="AI137" i="7"/>
  <c r="AH139" i="7"/>
  <c r="AH138" i="7"/>
  <c r="AH137" i="7"/>
  <c r="AG139" i="7"/>
  <c r="AG138" i="7"/>
  <c r="AG137" i="7"/>
  <c r="AF139" i="7"/>
  <c r="AF138" i="7"/>
  <c r="AF137" i="7"/>
  <c r="AE139" i="7"/>
  <c r="AD139" i="7"/>
  <c r="AC139" i="7"/>
  <c r="AE138" i="7"/>
  <c r="AD138" i="7"/>
  <c r="AC138" i="7"/>
  <c r="AE137" i="7"/>
  <c r="AD137" i="7"/>
  <c r="AC137" i="7"/>
  <c r="AJ68" i="14"/>
  <c r="AI68" i="14"/>
  <c r="AH68" i="14"/>
  <c r="AG68" i="14"/>
  <c r="AF68" i="14"/>
  <c r="AE68" i="14"/>
  <c r="AD68" i="14"/>
  <c r="AC68" i="14"/>
  <c r="AB68" i="14"/>
  <c r="AJ67" i="14"/>
  <c r="AI67" i="14"/>
  <c r="AH67" i="14"/>
  <c r="AG67" i="14"/>
  <c r="AF67" i="14"/>
  <c r="AE67" i="14"/>
  <c r="AD67" i="14"/>
  <c r="AC67" i="14"/>
  <c r="AB67" i="14"/>
  <c r="AJ66" i="14"/>
  <c r="AI66" i="14"/>
  <c r="AH66" i="14"/>
  <c r="AG66" i="14"/>
  <c r="AF66" i="14"/>
  <c r="AE66" i="14"/>
  <c r="AD66" i="14"/>
  <c r="AC66" i="14"/>
  <c r="AB66" i="14"/>
  <c r="P66" i="14"/>
  <c r="P67" i="14"/>
  <c r="P68" i="14"/>
  <c r="W68" i="14"/>
  <c r="V68" i="14"/>
  <c r="U68" i="14"/>
  <c r="T68" i="14"/>
  <c r="S68" i="14"/>
  <c r="R68" i="14"/>
  <c r="Q68" i="14"/>
  <c r="O68" i="14"/>
  <c r="N68" i="14"/>
  <c r="M68" i="14"/>
  <c r="L68" i="14"/>
  <c r="K68" i="14"/>
  <c r="J68" i="14"/>
  <c r="I68" i="14"/>
  <c r="H68" i="14"/>
  <c r="G68" i="14"/>
  <c r="F68" i="14"/>
  <c r="E68" i="14"/>
  <c r="D68" i="14"/>
  <c r="C68" i="14"/>
  <c r="W67" i="14"/>
  <c r="V67" i="14"/>
  <c r="U67" i="14"/>
  <c r="T67" i="14"/>
  <c r="S67" i="14"/>
  <c r="R67" i="14"/>
  <c r="Q67" i="14"/>
  <c r="O67" i="14"/>
  <c r="N67" i="14"/>
  <c r="M67" i="14"/>
  <c r="L67" i="14"/>
  <c r="K67" i="14"/>
  <c r="J67" i="14"/>
  <c r="I67" i="14"/>
  <c r="H67" i="14"/>
  <c r="G67" i="14"/>
  <c r="F67" i="14"/>
  <c r="E67" i="14"/>
  <c r="D67" i="14"/>
  <c r="C67" i="14"/>
  <c r="W66" i="14"/>
  <c r="V66" i="14"/>
  <c r="U66" i="14"/>
  <c r="T66" i="14"/>
  <c r="S66" i="14"/>
  <c r="R66" i="14"/>
  <c r="Q66" i="14"/>
  <c r="O66" i="14"/>
  <c r="N66" i="14"/>
  <c r="M66" i="14"/>
  <c r="L66" i="14"/>
  <c r="K66" i="14"/>
  <c r="J66" i="14"/>
  <c r="I66" i="14"/>
  <c r="H66" i="14"/>
  <c r="G66" i="14"/>
  <c r="F66" i="14"/>
  <c r="E66" i="14"/>
  <c r="D66" i="14"/>
  <c r="C66" i="14"/>
  <c r="D70" i="13"/>
  <c r="E70" i="13"/>
  <c r="F70" i="13"/>
  <c r="G70" i="13"/>
  <c r="H70" i="13"/>
  <c r="I70" i="13"/>
  <c r="J70" i="13"/>
  <c r="K70" i="13"/>
  <c r="L70" i="13"/>
  <c r="M70" i="13"/>
  <c r="N70" i="13"/>
  <c r="O70" i="13"/>
  <c r="P70" i="13"/>
  <c r="Q70" i="13"/>
  <c r="R70" i="13"/>
  <c r="S70" i="13"/>
  <c r="T70" i="13"/>
  <c r="U70" i="13"/>
  <c r="V70" i="13"/>
  <c r="W70" i="13"/>
  <c r="X70" i="13"/>
  <c r="D71" i="13"/>
  <c r="E71" i="13"/>
  <c r="F71" i="13"/>
  <c r="G71" i="13"/>
  <c r="H71" i="13"/>
  <c r="I71" i="13"/>
  <c r="J71" i="13"/>
  <c r="K71" i="13"/>
  <c r="L71" i="13"/>
  <c r="M71" i="13"/>
  <c r="N71" i="13"/>
  <c r="O71" i="13"/>
  <c r="P71" i="13"/>
  <c r="Q71" i="13"/>
  <c r="R71" i="13"/>
  <c r="S71" i="13"/>
  <c r="T71" i="13"/>
  <c r="U71" i="13"/>
  <c r="V71" i="13"/>
  <c r="W71" i="13"/>
  <c r="X71" i="13"/>
  <c r="D72" i="13"/>
  <c r="E72" i="13"/>
  <c r="F72" i="13"/>
  <c r="G72" i="13"/>
  <c r="H72" i="13"/>
  <c r="I72" i="13"/>
  <c r="J72" i="13"/>
  <c r="K72" i="13"/>
  <c r="L72" i="13"/>
  <c r="M72" i="13"/>
  <c r="N72" i="13"/>
  <c r="O72" i="13"/>
  <c r="P72" i="13"/>
  <c r="Q72" i="13"/>
  <c r="R72" i="13"/>
  <c r="S72" i="13"/>
  <c r="T72" i="13"/>
  <c r="U72" i="13"/>
  <c r="V72" i="13"/>
  <c r="W72" i="13"/>
  <c r="X72" i="13"/>
  <c r="X68" i="7" l="1"/>
  <c r="T68" i="7"/>
  <c r="D68" i="7"/>
  <c r="U72" i="8"/>
  <c r="J72" i="8"/>
  <c r="D72" i="8"/>
  <c r="I72" i="8"/>
  <c r="I67" i="9"/>
  <c r="H66" i="9"/>
  <c r="I66" i="9"/>
  <c r="J66" i="9"/>
  <c r="K66" i="9"/>
  <c r="L66" i="9"/>
  <c r="M66" i="9"/>
  <c r="N66" i="9"/>
  <c r="O66" i="9"/>
  <c r="P66" i="9"/>
  <c r="Q66" i="9"/>
  <c r="R66" i="9"/>
  <c r="S66" i="9"/>
  <c r="T66" i="9"/>
  <c r="U66" i="9"/>
  <c r="V66" i="9"/>
  <c r="W66" i="9"/>
  <c r="H67" i="9"/>
  <c r="J67" i="9"/>
  <c r="K67" i="9"/>
  <c r="L67" i="9"/>
  <c r="M67" i="9"/>
  <c r="N67" i="9"/>
  <c r="O67" i="9"/>
  <c r="P67" i="9"/>
  <c r="Q67" i="9"/>
  <c r="R67" i="9"/>
  <c r="S67" i="9"/>
  <c r="T67" i="9"/>
  <c r="U67" i="9"/>
  <c r="V67" i="9"/>
  <c r="W67" i="9"/>
  <c r="H68" i="9"/>
  <c r="I68" i="9"/>
  <c r="J68" i="9"/>
  <c r="K68" i="9"/>
  <c r="L68" i="9"/>
  <c r="M68" i="9"/>
  <c r="N68" i="9"/>
  <c r="O68" i="9"/>
  <c r="P68" i="9"/>
  <c r="Q68" i="9"/>
  <c r="R68" i="9"/>
  <c r="S68" i="9"/>
  <c r="T68" i="9"/>
  <c r="U68" i="9"/>
  <c r="V68" i="9"/>
  <c r="W68" i="9"/>
  <c r="F66" i="9"/>
  <c r="F67" i="9"/>
  <c r="F68" i="9"/>
  <c r="E67" i="9"/>
  <c r="E68" i="9"/>
  <c r="E66" i="9"/>
  <c r="X72" i="8"/>
  <c r="W72" i="8"/>
  <c r="V72" i="8"/>
  <c r="T72" i="8"/>
  <c r="S72" i="8"/>
  <c r="R72" i="8"/>
  <c r="Q72" i="8"/>
  <c r="P72" i="8"/>
  <c r="O72" i="8"/>
  <c r="N72" i="8"/>
  <c r="M72" i="8"/>
  <c r="L72" i="8"/>
  <c r="K72" i="8"/>
  <c r="H72" i="8"/>
  <c r="G72" i="8"/>
  <c r="F72" i="8"/>
  <c r="E72" i="8"/>
  <c r="X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X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F68" i="7"/>
  <c r="G68" i="7"/>
  <c r="H68" i="7"/>
  <c r="I68" i="7"/>
  <c r="J68" i="7"/>
  <c r="K68" i="7"/>
  <c r="L68" i="7"/>
  <c r="M68" i="7"/>
  <c r="N68" i="7"/>
  <c r="O68" i="7"/>
  <c r="P68" i="7"/>
  <c r="Q68" i="7"/>
  <c r="R68" i="7"/>
  <c r="S68" i="7"/>
  <c r="U68" i="7"/>
  <c r="V68" i="7"/>
  <c r="W68" i="7"/>
  <c r="E68" i="7"/>
  <c r="D66" i="7"/>
  <c r="E67" i="7"/>
  <c r="F67" i="7"/>
  <c r="G67" i="7"/>
  <c r="H67" i="7"/>
  <c r="I67" i="7"/>
  <c r="J67" i="7"/>
  <c r="K67" i="7"/>
  <c r="L67" i="7"/>
  <c r="M67" i="7"/>
  <c r="N67" i="7"/>
  <c r="O67" i="7"/>
  <c r="P67" i="7"/>
  <c r="Q67" i="7"/>
  <c r="R67" i="7"/>
  <c r="S67" i="7"/>
  <c r="T67" i="7"/>
  <c r="U67" i="7"/>
  <c r="V67" i="7"/>
  <c r="W67" i="7"/>
  <c r="X67" i="7"/>
  <c r="D67" i="7"/>
  <c r="E66" i="7"/>
  <c r="F66" i="7"/>
  <c r="G66" i="7"/>
  <c r="H66" i="7"/>
  <c r="I66" i="7"/>
  <c r="J66" i="7"/>
  <c r="K66" i="7"/>
  <c r="L66" i="7"/>
  <c r="M66" i="7"/>
  <c r="N66" i="7"/>
  <c r="O66" i="7"/>
  <c r="P66" i="7"/>
  <c r="Q66" i="7"/>
  <c r="R66" i="7"/>
  <c r="S66" i="7"/>
  <c r="T66" i="7"/>
  <c r="U66" i="7"/>
  <c r="V66" i="7"/>
  <c r="W66" i="7"/>
  <c r="X6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U29" authorId="0" shapeId="0" xr:uid="{70211F10-E7D0-4B27-B4FF-4CC9C1A4FC1C}">
      <text>
        <r>
          <rPr>
            <b/>
            <sz val="9"/>
            <color indexed="81"/>
            <rFont val="Tahoma"/>
            <charset val="1"/>
          </rPr>
          <t>Usuario: El rango 1 comprende consumos entre 0 y 150.000 m
3
/mes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29" authorId="0" shapeId="0" xr:uid="{BBD06BBE-81E1-46D8-8214-A66C3E007B28}">
      <text>
        <r>
          <rPr>
            <b/>
            <sz val="9"/>
            <color indexed="81"/>
            <rFont val="Tahoma"/>
            <charset val="1"/>
          </rPr>
          <t xml:space="preserve">Usuario: El rango 2 comprende consumos entre 150.000 y 500.000 m
3
/mes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30" authorId="0" shapeId="0" xr:uid="{853544B6-FDE2-4211-97DC-4B4FE7F98F67}">
      <text>
        <r>
          <rPr>
            <b/>
            <sz val="9"/>
            <color indexed="81"/>
            <rFont val="Tahoma"/>
            <charset val="1"/>
          </rPr>
          <t xml:space="preserve">Usuario: Industrial y Comercial rango 1
 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30" authorId="0" shapeId="0" xr:uid="{B0B97700-FD6B-4FCE-9F1B-16AD97F2907E}">
      <text>
        <r>
          <rPr>
            <b/>
            <sz val="9"/>
            <color indexed="81"/>
            <rFont val="Tahoma"/>
            <charset val="1"/>
          </rPr>
          <t xml:space="preserve">Usuario: Industrial y Comercial rango2
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U29" authorId="0" shapeId="0" xr:uid="{D13EC4E5-244F-47EA-A936-8411596774E8}">
      <text>
        <r>
          <rPr>
            <b/>
            <sz val="9"/>
            <color indexed="81"/>
            <rFont val="Tahoma"/>
            <charset val="1"/>
          </rPr>
          <t>Usuario: El rango 1 comprende consumos entre 0 y 150.000 m
3
/mes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29" authorId="0" shapeId="0" xr:uid="{533ADD71-25FF-447D-B193-7D2D33D9E01B}">
      <text>
        <r>
          <rPr>
            <b/>
            <sz val="9"/>
            <color indexed="81"/>
            <rFont val="Tahoma"/>
            <charset val="1"/>
          </rPr>
          <t xml:space="preserve">Usuario: El rango 2 comprende consumos entre 150.000 y 500.000 m
3
/mes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30" authorId="0" shapeId="0" xr:uid="{CC8BB333-6ADA-4370-8996-061DEC09D125}">
      <text>
        <r>
          <rPr>
            <b/>
            <sz val="9"/>
            <color indexed="81"/>
            <rFont val="Tahoma"/>
            <charset val="1"/>
          </rPr>
          <t xml:space="preserve">Usuario: Industrial y Comercial rango 1
 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30" authorId="0" shapeId="0" xr:uid="{AB166E30-2577-4B96-A721-2B3318632163}">
      <text>
        <r>
          <rPr>
            <b/>
            <sz val="9"/>
            <color indexed="81"/>
            <rFont val="Tahoma"/>
            <charset val="1"/>
          </rPr>
          <t xml:space="preserve">Usuario: Industrial y Comercial rango2
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T29" authorId="0" shapeId="0" xr:uid="{6770FEF1-B79A-4345-BE4B-DB326B15F9F0}">
      <text>
        <r>
          <rPr>
            <b/>
            <sz val="9"/>
            <color indexed="81"/>
            <rFont val="Tahoma"/>
            <charset val="1"/>
          </rPr>
          <t>Usuario: El rango 1 comprende consumos entre 0 y 150.000 m
3
/mes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V29" authorId="0" shapeId="0" xr:uid="{C93193C9-40D9-41FD-95B9-1596D65C9A02}">
      <text>
        <r>
          <rPr>
            <b/>
            <sz val="9"/>
            <color indexed="81"/>
            <rFont val="Tahoma"/>
            <charset val="1"/>
          </rPr>
          <t xml:space="preserve">Usuario: El rango 2 comprende consumos entre 150.000 y 500.000 m
3
/mes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30" authorId="0" shapeId="0" xr:uid="{FD0CCB4F-46D6-4292-A12C-1313164A44D9}">
      <text>
        <r>
          <rPr>
            <b/>
            <sz val="9"/>
            <color indexed="81"/>
            <rFont val="Tahoma"/>
            <charset val="1"/>
          </rPr>
          <t xml:space="preserve">Usuario: Industrial y Comercial rango 1
 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V30" authorId="0" shapeId="0" xr:uid="{0B13E6B4-D685-4A6D-8547-39929CA615B4}">
      <text>
        <r>
          <rPr>
            <b/>
            <sz val="9"/>
            <color indexed="81"/>
            <rFont val="Tahoma"/>
            <charset val="1"/>
          </rPr>
          <t xml:space="preserve">Usuario: Industrial y Comercial rango2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99" authorId="0" shapeId="0" xr:uid="{54BA0437-F443-4211-8E2D-ABE6694A4990}">
      <text>
        <r>
          <rPr>
            <b/>
            <sz val="9"/>
            <color indexed="81"/>
            <rFont val="Tahoma"/>
            <charset val="1"/>
          </rPr>
          <t>Usuario: El rango 1 comprende consumos entre 0 y 150.000 m
3
/mes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U99" authorId="0" shapeId="0" xr:uid="{7DC094FF-DBD7-4CEB-99E0-AC420E46A385}">
      <text>
        <r>
          <rPr>
            <b/>
            <sz val="9"/>
            <color indexed="81"/>
            <rFont val="Tahoma"/>
            <charset val="1"/>
          </rPr>
          <t>Usuario: El rango 1 comprende consumos entre 0 y 150.000 m
3
/mes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100" authorId="0" shapeId="0" xr:uid="{29DB3253-0595-4910-881D-8B2F19BB4B1E}">
      <text>
        <r>
          <rPr>
            <b/>
            <sz val="9"/>
            <color indexed="81"/>
            <rFont val="Tahoma"/>
            <charset val="1"/>
          </rPr>
          <t xml:space="preserve">Usuario: Industrial y Comercial rango 1
 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U100" authorId="0" shapeId="0" xr:uid="{866F7BD4-E329-4FF1-BEDF-0F6E1660253B}">
      <text>
        <r>
          <rPr>
            <b/>
            <sz val="9"/>
            <color indexed="81"/>
            <rFont val="Tahoma"/>
            <charset val="1"/>
          </rPr>
          <t xml:space="preserve">Usuario: Industrial y Comercial rango 1
 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C23" authorId="0" shapeId="0" xr:uid="{0714027F-D5E3-4CB7-9DE2-1A376BE0727B}">
      <text>
        <r>
          <rPr>
            <b/>
            <sz val="9"/>
            <color indexed="81"/>
            <rFont val="Tahoma"/>
            <charset val="1"/>
          </rPr>
          <t xml:space="preserve"> Incremento del 3.1604%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C22" authorId="0" shapeId="0" xr:uid="{DBAACB5D-A49E-4161-AC91-D44FD1F3954F}">
      <text>
        <r>
          <rPr>
            <b/>
            <sz val="9"/>
            <color indexed="81"/>
            <rFont val="Tahoma"/>
            <charset val="1"/>
          </rPr>
          <t xml:space="preserve"> Incremento del 3.1604%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C20" authorId="0" shapeId="0" xr:uid="{DBAACB5D-A49E-4161-AC91-D44FD1F3954F}">
      <text>
        <r>
          <rPr>
            <b/>
            <sz val="9"/>
            <color indexed="81"/>
            <rFont val="Tahoma"/>
            <charset val="1"/>
          </rPr>
          <t xml:space="preserve"> Incremento del 3.1604%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20" authorId="0" shapeId="0" xr:uid="{3E7D85AA-0D98-4B59-913A-E8B857C1BA7E}">
      <text>
        <r>
          <rPr>
            <b/>
            <sz val="9"/>
            <color indexed="81"/>
            <rFont val="Tahoma"/>
            <charset val="1"/>
          </rPr>
          <t xml:space="preserve"> Incremento del 3.1604%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M20" authorId="0" shapeId="0" xr:uid="{FB7D4E25-EA8B-4ADE-896D-6FD321D1A1FE}">
      <text>
        <r>
          <rPr>
            <b/>
            <sz val="9"/>
            <color indexed="81"/>
            <rFont val="Tahoma"/>
            <charset val="1"/>
          </rPr>
          <t xml:space="preserve"> Incremento del 3.1604%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D20" authorId="0" shapeId="0" xr:uid="{1DBAB5E0-0A2A-4C26-806A-F7D12D37C2C9}">
      <text>
        <r>
          <rPr>
            <b/>
            <sz val="9"/>
            <color indexed="81"/>
            <rFont val="Tahoma"/>
            <charset val="1"/>
          </rPr>
          <t xml:space="preserve"> Incremento del 3.1604%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91" authorId="0" shapeId="0" xr:uid="{E778B6C9-26DC-4A5C-9023-DDCDC152B70F}">
      <text>
        <r>
          <rPr>
            <b/>
            <sz val="9"/>
            <color indexed="81"/>
            <rFont val="Tahoma"/>
            <charset val="1"/>
          </rPr>
          <t xml:space="preserve"> Incremento del 3.1604%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M91" authorId="0" shapeId="0" xr:uid="{AC19E5CD-E406-4567-BA2D-2E2F42B7CFD2}">
      <text>
        <r>
          <rPr>
            <b/>
            <sz val="9"/>
            <color indexed="81"/>
            <rFont val="Tahoma"/>
            <charset val="1"/>
          </rPr>
          <t xml:space="preserve"> Incremento del 3.1604%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D91" authorId="0" shapeId="0" xr:uid="{123435B0-AE91-4FE1-8D4B-824DBFDBF5DE}">
      <text>
        <r>
          <rPr>
            <b/>
            <sz val="9"/>
            <color indexed="81"/>
            <rFont val="Tahoma"/>
            <charset val="1"/>
          </rPr>
          <t xml:space="preserve"> Incremento del 3.1604%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D20" authorId="0" shapeId="0" xr:uid="{5F2379FF-C712-4B66-B1E1-62E7FFD4E98C}">
      <text>
        <r>
          <rPr>
            <b/>
            <sz val="9"/>
            <color indexed="81"/>
            <rFont val="Tahoma"/>
            <charset val="1"/>
          </rPr>
          <t xml:space="preserve"> Incremento del 3.1604%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20" authorId="0" shapeId="0" xr:uid="{02973758-CC6D-410A-A73A-52B580207CAC}">
      <text>
        <r>
          <rPr>
            <b/>
            <sz val="9"/>
            <color indexed="81"/>
            <rFont val="Tahoma"/>
            <charset val="1"/>
          </rPr>
          <t xml:space="preserve"> Incremento del 3.1604%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932B23A-831B-4BFB-A7C7-2C158211ADE8}" keepAlive="1" name="Consulta - Table001 (Page 1)" description="Conexión a la consulta 'Table001 (Page 1)' en el libro." type="5" refreshedVersion="0" background="1" saveData="1">
    <dbPr connection="Provider=Microsoft.Mashup.OleDb.1;Data Source=$Workbook$;Location=&quot;Table001 (Page 1)&quot;;Extended Properties=&quot;&quot;" command="SELECT * FROM [Table001 (Page 1)]"/>
  </connection>
</connections>
</file>

<file path=xl/sharedStrings.xml><?xml version="1.0" encoding="utf-8"?>
<sst xmlns="http://schemas.openxmlformats.org/spreadsheetml/2006/main" count="8301" uniqueCount="1473">
  <si>
    <t>TARIFAS DE SERVICIOS PÚBLICOS EPM ACUEDUCTO</t>
  </si>
  <si>
    <t>Año</t>
  </si>
  <si>
    <t>Mes</t>
  </si>
  <si>
    <t>Estrato 1</t>
  </si>
  <si>
    <t>Estrato 2</t>
  </si>
  <si>
    <t>Estrato 3</t>
  </si>
  <si>
    <t>Estrato 4</t>
  </si>
  <si>
    <t>Estrato 5</t>
  </si>
  <si>
    <t>Estrato 6</t>
  </si>
  <si>
    <t>Comercial</t>
  </si>
  <si>
    <t>Industrial</t>
  </si>
  <si>
    <t>Oficial y exenta</t>
  </si>
  <si>
    <t>Cargo fijo</t>
  </si>
  <si>
    <t>Cargo por consumo ($/m3)</t>
  </si>
  <si>
    <t>0-20 m3</t>
  </si>
  <si>
    <t>&gt;20 m3</t>
  </si>
  <si>
    <t xml:space="preserve">Enero </t>
  </si>
  <si>
    <t>3,321.40</t>
  </si>
  <si>
    <t>644.91</t>
  </si>
  <si>
    <t>1,612.27</t>
  </si>
  <si>
    <t>4,982.09</t>
  </si>
  <si>
    <t>967.36</t>
  </si>
  <si>
    <t>Febrero</t>
  </si>
  <si>
    <t>Marzo</t>
  </si>
  <si>
    <t>Abril</t>
  </si>
  <si>
    <t>Mayo</t>
  </si>
  <si>
    <t>0-18 m3</t>
  </si>
  <si>
    <t>&gt;18 m3</t>
  </si>
  <si>
    <t>Junio</t>
  </si>
  <si>
    <t>Julio</t>
  </si>
  <si>
    <t>Agosto</t>
  </si>
  <si>
    <t>Septiembre</t>
  </si>
  <si>
    <t>Octubre</t>
  </si>
  <si>
    <t>Noviembre</t>
  </si>
  <si>
    <t>Diciembre</t>
  </si>
  <si>
    <t>0-16 m3</t>
  </si>
  <si>
    <t>&gt;16 m3</t>
  </si>
  <si>
    <t>0-14 m3</t>
  </si>
  <si>
    <t>&gt;14 m3</t>
  </si>
  <si>
    <t>0-13 m3</t>
  </si>
  <si>
    <t>&gt;13 m3</t>
  </si>
  <si>
    <t>TARIFAS DE SERVICIOS PÚBLICOS EPM ALCANTARILLADO</t>
  </si>
  <si>
    <t>TARIFAS DE SERVICIOS PÚBLICOS EPM ENERGÍA</t>
  </si>
  <si>
    <t>Industrial y comercial</t>
  </si>
  <si>
    <t>Oficial y excentos de contribución</t>
  </si>
  <si>
    <t>Rango 0-CS</t>
  </si>
  <si>
    <t>Rango &gt;CS</t>
  </si>
  <si>
    <t>Todo el consumo</t>
  </si>
  <si>
    <t>TARIFAS DE SERVICIOS PÚBLICOS EPM GAS</t>
  </si>
  <si>
    <t>Cogenración, autogeneración, oficiales y exentos</t>
  </si>
  <si>
    <t>Comercial y otros</t>
  </si>
  <si>
    <t>3,425.78</t>
  </si>
  <si>
    <t>484.90</t>
  </si>
  <si>
    <t>1,212.25</t>
  </si>
  <si>
    <t>5,138.67</t>
  </si>
  <si>
    <t>727.35</t>
  </si>
  <si>
    <t>7,493.89</t>
  </si>
  <si>
    <t>1,060.72</t>
  </si>
  <si>
    <t>8,564.44</t>
  </si>
  <si>
    <t>12,846.67</t>
  </si>
  <si>
    <t>1,818.38</t>
  </si>
  <si>
    <t>13,703.11</t>
  </si>
  <si>
    <t>1,939.60</t>
  </si>
  <si>
    <t>485.04</t>
  </si>
  <si>
    <t>1,212.60</t>
  </si>
  <si>
    <t>727.56</t>
  </si>
  <si>
    <t>1,061.03</t>
  </si>
  <si>
    <t>1,818.90</t>
  </si>
  <si>
    <t>1,940.16</t>
  </si>
  <si>
    <t>11,133.78</t>
  </si>
  <si>
    <t>1,576.38</t>
  </si>
  <si>
    <t>5,873.03</t>
  </si>
  <si>
    <t>2,747.28</t>
  </si>
  <si>
    <t>5,089.96</t>
  </si>
  <si>
    <t>2,380.97</t>
  </si>
  <si>
    <t>3,915.35</t>
  </si>
  <si>
    <t>1,831.52</t>
  </si>
  <si>
    <t>1,566.14</t>
  </si>
  <si>
    <t>732.61</t>
  </si>
  <si>
    <t>1,831.54</t>
  </si>
  <si>
    <t>2,349.21</t>
  </si>
  <si>
    <t>1,098.92</t>
  </si>
  <si>
    <t>3,425.93</t>
  </si>
  <si>
    <t>1,602.60</t>
  </si>
  <si>
    <t>2,747.31</t>
  </si>
  <si>
    <t>6,264.56</t>
  </si>
  <si>
    <t>2,930.46</t>
  </si>
  <si>
    <t>1,098.91</t>
  </si>
  <si>
    <t>1,602.58</t>
  </si>
  <si>
    <t>2,930.43</t>
  </si>
  <si>
    <t>1,575.93</t>
  </si>
  <si>
    <t>2,381.00</t>
  </si>
  <si>
    <t>3,561.86</t>
  </si>
  <si>
    <t>504.26</t>
  </si>
  <si>
    <t>1,260.65</t>
  </si>
  <si>
    <t>5,342.80</t>
  </si>
  <si>
    <t>756.39</t>
  </si>
  <si>
    <t>7,791.58</t>
  </si>
  <si>
    <t>13,356.99</t>
  </si>
  <si>
    <t>1,103.07</t>
  </si>
  <si>
    <t>1,890.97</t>
  </si>
  <si>
    <t>8,904.66</t>
  </si>
  <si>
    <t>14,247.46</t>
  </si>
  <si>
    <t>2,017.04</t>
  </si>
  <si>
    <t>11,576.06</t>
  </si>
  <si>
    <t>1,638.84</t>
  </si>
  <si>
    <t>1,628.35</t>
  </si>
  <si>
    <t>762.35</t>
  </si>
  <si>
    <t>1,905.89</t>
  </si>
  <si>
    <t>2,442.53</t>
  </si>
  <si>
    <t>1,143.53</t>
  </si>
  <si>
    <t>3,562.02</t>
  </si>
  <si>
    <t>1,667.65</t>
  </si>
  <si>
    <t>4,070.89</t>
  </si>
  <si>
    <t>6,106.33</t>
  </si>
  <si>
    <t>2,858.83</t>
  </si>
  <si>
    <t>6,513.42</t>
  </si>
  <si>
    <t>3,049.42</t>
  </si>
  <si>
    <t>5,292.15</t>
  </si>
  <si>
    <t>2,477.65</t>
  </si>
  <si>
    <t>762.77</t>
  </si>
  <si>
    <t>1,906.93</t>
  </si>
  <si>
    <t>1,144.16</t>
  </si>
  <si>
    <t>1,668.56</t>
  </si>
  <si>
    <t>2,860.39</t>
  </si>
  <si>
    <t>3,051.08</t>
  </si>
  <si>
    <t>2,479.01</t>
  </si>
  <si>
    <t>762.44</t>
  </si>
  <si>
    <t>1,906.10</t>
  </si>
  <si>
    <t>1,143.66</t>
  </si>
  <si>
    <t>1,667.84</t>
  </si>
  <si>
    <t>2,859.15</t>
  </si>
  <si>
    <t>3,049.76</t>
  </si>
  <si>
    <t>2,477.93</t>
  </si>
  <si>
    <t>762.78</t>
  </si>
  <si>
    <t>1,906.95</t>
  </si>
  <si>
    <t>1,144.17</t>
  </si>
  <si>
    <t>1,668.58</t>
  </si>
  <si>
    <t>2,860.42</t>
  </si>
  <si>
    <t>3,051.12</t>
  </si>
  <si>
    <t>2,479.03</t>
  </si>
  <si>
    <t>3,678.21</t>
  </si>
  <si>
    <t>520.69</t>
  </si>
  <si>
    <t>1,301.72</t>
  </si>
  <si>
    <t>5,517.31</t>
  </si>
  <si>
    <t>781.03</t>
  </si>
  <si>
    <t>8,046.08</t>
  </si>
  <si>
    <t>1,139.01</t>
  </si>
  <si>
    <t>9,195.52</t>
  </si>
  <si>
    <t>13,793.27</t>
  </si>
  <si>
    <t>1,952.58</t>
  </si>
  <si>
    <t>14,712.83</t>
  </si>
  <si>
    <t>2,082.76</t>
  </si>
  <si>
    <t>11,954.17</t>
  </si>
  <si>
    <t>1,692.24</t>
  </si>
  <si>
    <t>1,681.54</t>
  </si>
  <si>
    <t>786.41</t>
  </si>
  <si>
    <t>1,966.03</t>
  </si>
  <si>
    <t>2,522.31</t>
  </si>
  <si>
    <t>1,179.62</t>
  </si>
  <si>
    <t>3,678.37</t>
  </si>
  <si>
    <t>1,720.28</t>
  </si>
  <si>
    <t>4,203.85</t>
  </si>
  <si>
    <t>6,305.78</t>
  </si>
  <si>
    <t>2,949.05</t>
  </si>
  <si>
    <t>6,726.17</t>
  </si>
  <si>
    <t>3,145.65</t>
  </si>
  <si>
    <t>5,465.01</t>
  </si>
  <si>
    <t>2,555.84</t>
  </si>
  <si>
    <t>7,265.55</t>
  </si>
  <si>
    <t>1,410.74</t>
  </si>
  <si>
    <t>8,303.49</t>
  </si>
  <si>
    <t>12,455.24</t>
  </si>
  <si>
    <t>2,418.41</t>
  </si>
  <si>
    <t>13,285.58</t>
  </si>
  <si>
    <t>2,579.63</t>
  </si>
  <si>
    <t>10,794.54</t>
  </si>
  <si>
    <t>2,095.95</t>
  </si>
  <si>
    <t>1,783.04</t>
  </si>
  <si>
    <t>680.94</t>
  </si>
  <si>
    <t>1,702.36</t>
  </si>
  <si>
    <t>2,674.55</t>
  </si>
  <si>
    <t>1,021.42</t>
  </si>
  <si>
    <t>3,900.39</t>
  </si>
  <si>
    <t>1,489.57</t>
  </si>
  <si>
    <t>4,457.59</t>
  </si>
  <si>
    <t>6,686.39</t>
  </si>
  <si>
    <t>2,553.54</t>
  </si>
  <si>
    <t>7,132.14</t>
  </si>
  <si>
    <t>2,723.78</t>
  </si>
  <si>
    <t>5,794.87</t>
  </si>
  <si>
    <t>2,213.07</t>
  </si>
  <si>
    <t>687.91</t>
  </si>
  <si>
    <t>1,719.77</t>
  </si>
  <si>
    <t>1,031.86</t>
  </si>
  <si>
    <t>1,504.80</t>
  </si>
  <si>
    <t>2,579.66</t>
  </si>
  <si>
    <t>2,751.63</t>
  </si>
  <si>
    <t>2,235.70</t>
  </si>
  <si>
    <t>3,426.36</t>
  </si>
  <si>
    <t>709.48</t>
  </si>
  <si>
    <t>1,773.70</t>
  </si>
  <si>
    <t>5,139.55</t>
  </si>
  <si>
    <t>1,064.22</t>
  </si>
  <si>
    <t>7,495.17</t>
  </si>
  <si>
    <t>1,551.99</t>
  </si>
  <si>
    <t>8,565.91</t>
  </si>
  <si>
    <t>12,848.87</t>
  </si>
  <si>
    <t>2,660.55</t>
  </si>
  <si>
    <t>13,705.46</t>
  </si>
  <si>
    <t>2,837.93</t>
  </si>
  <si>
    <t>11,135.68</t>
  </si>
  <si>
    <t>2,305.81</t>
  </si>
  <si>
    <t>1,839.39</t>
  </si>
  <si>
    <t>702.09</t>
  </si>
  <si>
    <t>1,755.23</t>
  </si>
  <si>
    <t>2,759.08</t>
  </si>
  <si>
    <t>1,053.14</t>
  </si>
  <si>
    <t>4,023.66</t>
  </si>
  <si>
    <t>1,535.82</t>
  </si>
  <si>
    <t>4,598.47</t>
  </si>
  <si>
    <t>6,897.70</t>
  </si>
  <si>
    <t>2,632.84</t>
  </si>
  <si>
    <t>7,357.55</t>
  </si>
  <si>
    <t>2,808.36</t>
  </si>
  <si>
    <t>5,978.01</t>
  </si>
  <si>
    <t>2,281.79</t>
  </si>
  <si>
    <t>3,426.37</t>
  </si>
  <si>
    <t>2,660.56</t>
  </si>
  <si>
    <t>11,135.69</t>
  </si>
  <si>
    <t>710.25</t>
  </si>
  <si>
    <t>1,775.61</t>
  </si>
  <si>
    <t>1,065.37</t>
  </si>
  <si>
    <t>1,553.66</t>
  </si>
  <si>
    <t>2,663.42</t>
  </si>
  <si>
    <t>2,840.98</t>
  </si>
  <si>
    <t>2,308.30</t>
  </si>
  <si>
    <t>704.26</t>
  </si>
  <si>
    <t>1,760.66</t>
  </si>
  <si>
    <t>1,056.39</t>
  </si>
  <si>
    <t>1,540.57</t>
  </si>
  <si>
    <t>2,640.98</t>
  </si>
  <si>
    <t>2,817.05</t>
  </si>
  <si>
    <t>2,288.85</t>
  </si>
  <si>
    <t>3,422.55</t>
  </si>
  <si>
    <t>818.77</t>
  </si>
  <si>
    <t>2,046.93</t>
  </si>
  <si>
    <t>5,133.82</t>
  </si>
  <si>
    <t>1,228.16</t>
  </si>
  <si>
    <t>7,486.82</t>
  </si>
  <si>
    <t>1,791.06</t>
  </si>
  <si>
    <t>8,556.37</t>
  </si>
  <si>
    <t>12,834.56</t>
  </si>
  <si>
    <t>3,070.39</t>
  </si>
  <si>
    <t>13,690.19</t>
  </si>
  <si>
    <t>3,275.08</t>
  </si>
  <si>
    <t>11,123.28</t>
  </si>
  <si>
    <t>2,661.00</t>
  </si>
  <si>
    <t>1,836.38</t>
  </si>
  <si>
    <t>2,754.58</t>
  </si>
  <si>
    <t>4,017.09</t>
  </si>
  <si>
    <t>4,590.96</t>
  </si>
  <si>
    <t>6,886.44</t>
  </si>
  <si>
    <t>7,345.54</t>
  </si>
  <si>
    <t>5,968.25</t>
  </si>
  <si>
    <t>3,537.87</t>
  </si>
  <si>
    <t>846.16</t>
  </si>
  <si>
    <t>2,115.40</t>
  </si>
  <si>
    <t>5,306.81</t>
  </si>
  <si>
    <t>1,269.24</t>
  </si>
  <si>
    <t>7,739.10</t>
  </si>
  <si>
    <t>1,850.98</t>
  </si>
  <si>
    <t>8,844.68</t>
  </si>
  <si>
    <t>13,267.02</t>
  </si>
  <si>
    <t>3,173.10</t>
  </si>
  <si>
    <t>14,151.49</t>
  </si>
  <si>
    <t>3,384.64</t>
  </si>
  <si>
    <t>11,498.08</t>
  </si>
  <si>
    <t>2,750.02</t>
  </si>
  <si>
    <t>1,898.26</t>
  </si>
  <si>
    <t>727.52</t>
  </si>
  <si>
    <t>1,818.81</t>
  </si>
  <si>
    <t>2,847.39</t>
  </si>
  <si>
    <t>1,091.29</t>
  </si>
  <si>
    <t>4,152.44</t>
  </si>
  <si>
    <t>1,591.46</t>
  </si>
  <si>
    <t>4,745.65</t>
  </si>
  <si>
    <t>7,118.48</t>
  </si>
  <si>
    <t>2,728.22</t>
  </si>
  <si>
    <t>7,593.04</t>
  </si>
  <si>
    <t>2,910.10</t>
  </si>
  <si>
    <t>6,169.35</t>
  </si>
  <si>
    <t>2,364.45</t>
  </si>
  <si>
    <t>846.78</t>
  </si>
  <si>
    <t>2,116.94</t>
  </si>
  <si>
    <t>1,270.16</t>
  </si>
  <si>
    <t>1,852.32</t>
  </si>
  <si>
    <t>3,175.41</t>
  </si>
  <si>
    <t>3,387.10</t>
  </si>
  <si>
    <t>2,752.02</t>
  </si>
  <si>
    <t>7,739.1</t>
  </si>
  <si>
    <t>1,3267.02</t>
  </si>
  <si>
    <t>727.71</t>
  </si>
  <si>
    <t>1,819.28</t>
  </si>
  <si>
    <t>1,091.57</t>
  </si>
  <si>
    <t>1,591.87</t>
  </si>
  <si>
    <t>2,728.92</t>
  </si>
  <si>
    <t>2,910.85</t>
  </si>
  <si>
    <t>2,365.06</t>
  </si>
  <si>
    <t>2,469.14</t>
  </si>
  <si>
    <t>942.75</t>
  </si>
  <si>
    <t>2,356.87</t>
  </si>
  <si>
    <t>3,703.72</t>
  </si>
  <si>
    <t>1,414.12</t>
  </si>
  <si>
    <t>5,401.25</t>
  </si>
  <si>
    <t>2,062.26</t>
  </si>
  <si>
    <t>6,172.86</t>
  </si>
  <si>
    <t>9,259.29</t>
  </si>
  <si>
    <t>3,535.31</t>
  </si>
  <si>
    <t>9,876.58</t>
  </si>
  <si>
    <t>3,770.99</t>
  </si>
  <si>
    <t>8,024.72</t>
  </si>
  <si>
    <t>3,063.93</t>
  </si>
  <si>
    <t>1,417.16</t>
  </si>
  <si>
    <t>749.04</t>
  </si>
  <si>
    <t>1,872.60</t>
  </si>
  <si>
    <t>2,125.74</t>
  </si>
  <si>
    <t>1,123.56</t>
  </si>
  <si>
    <t>3,100.04</t>
  </si>
  <si>
    <t>1,638.53</t>
  </si>
  <si>
    <t>3,542.90</t>
  </si>
  <si>
    <t>5,314.35</t>
  </si>
  <si>
    <t>2,808.90</t>
  </si>
  <si>
    <t>5,668.64</t>
  </si>
  <si>
    <t>2,996.16</t>
  </si>
  <si>
    <t>4,605.77</t>
  </si>
  <si>
    <t>2,434.38</t>
  </si>
  <si>
    <t>750.31</t>
  </si>
  <si>
    <t>1,875.78</t>
  </si>
  <si>
    <t>1,125.47</t>
  </si>
  <si>
    <t>1,641.31</t>
  </si>
  <si>
    <t>2,813.67</t>
  </si>
  <si>
    <t>3,001.25</t>
  </si>
  <si>
    <t>2,438.51</t>
  </si>
  <si>
    <t>1,007.16</t>
  </si>
  <si>
    <t>2,517.89</t>
  </si>
  <si>
    <t>1,510.73</t>
  </si>
  <si>
    <t>2,203.15</t>
  </si>
  <si>
    <t>3,776.84</t>
  </si>
  <si>
    <t>4,028.62</t>
  </si>
  <si>
    <t>3,273.26</t>
  </si>
  <si>
    <t>887.71</t>
  </si>
  <si>
    <t>2,219.27</t>
  </si>
  <si>
    <t>1,331.56</t>
  </si>
  <si>
    <t>1,941.86</t>
  </si>
  <si>
    <t>3,328.91</t>
  </si>
  <si>
    <t>3,550.83</t>
  </si>
  <si>
    <t>2,885.05</t>
  </si>
  <si>
    <t>1,007.24</t>
  </si>
  <si>
    <t>2,518.09</t>
  </si>
  <si>
    <t>1,510.85</t>
  </si>
  <si>
    <t>2,203.33</t>
  </si>
  <si>
    <t>3,777.14</t>
  </si>
  <si>
    <t>4,028.94</t>
  </si>
  <si>
    <t>3,273.52</t>
  </si>
  <si>
    <t>2,543.46</t>
  </si>
  <si>
    <t>1,037.35</t>
  </si>
  <si>
    <t>2,593.38</t>
  </si>
  <si>
    <t>3,815.20</t>
  </si>
  <si>
    <t>1,556.03</t>
  </si>
  <si>
    <t>5,563.83</t>
  </si>
  <si>
    <t>2,269.21</t>
  </si>
  <si>
    <t>6,358.66</t>
  </si>
  <si>
    <t>9,537.99</t>
  </si>
  <si>
    <t>3,890.07</t>
  </si>
  <si>
    <t>10,173.86</t>
  </si>
  <si>
    <t>4,149.41</t>
  </si>
  <si>
    <t>8,266.26</t>
  </si>
  <si>
    <t>3,371.39</t>
  </si>
  <si>
    <t>1,459.82</t>
  </si>
  <si>
    <t>913.96</t>
  </si>
  <si>
    <t>2,284.91</t>
  </si>
  <si>
    <t>2,189.72</t>
  </si>
  <si>
    <t>1,370.95</t>
  </si>
  <si>
    <t>3,193.35</t>
  </si>
  <si>
    <t>1,999.30</t>
  </si>
  <si>
    <t>3,649.54</t>
  </si>
  <si>
    <t>5,474.31</t>
  </si>
  <si>
    <t>3,427.37</t>
  </si>
  <si>
    <t>5,839.26</t>
  </si>
  <si>
    <t>3,655.86</t>
  </si>
  <si>
    <t>4,744.40</t>
  </si>
  <si>
    <t>2,970.38</t>
  </si>
  <si>
    <t>1,038.32</t>
  </si>
  <si>
    <t>2,595.80</t>
  </si>
  <si>
    <t>1,557.48</t>
  </si>
  <si>
    <t>2,271.33</t>
  </si>
  <si>
    <t>3,893.70</t>
  </si>
  <si>
    <t>4,153.28</t>
  </si>
  <si>
    <t>3,374.54</t>
  </si>
  <si>
    <t>915.46</t>
  </si>
  <si>
    <t>2,288.64</t>
  </si>
  <si>
    <t>1,373.18</t>
  </si>
  <si>
    <t>2,002.56</t>
  </si>
  <si>
    <t>3,432.96</t>
  </si>
  <si>
    <t>3,661.82</t>
  </si>
  <si>
    <t>2,975.23</t>
  </si>
  <si>
    <t>1,104.23</t>
  </si>
  <si>
    <t>2,760.57</t>
  </si>
  <si>
    <t>1,656.34</t>
  </si>
  <si>
    <t>2,415.50</t>
  </si>
  <si>
    <t>4,140.86</t>
  </si>
  <si>
    <t>4,416.91</t>
  </si>
  <si>
    <t>3,588.74</t>
  </si>
  <si>
    <t>936.98</t>
  </si>
  <si>
    <t>2,342.46</t>
  </si>
  <si>
    <t>1,405.48</t>
  </si>
  <si>
    <t>2,049.65</t>
  </si>
  <si>
    <t>3,513.69</t>
  </si>
  <si>
    <t>3,747.94</t>
  </si>
  <si>
    <t>3,045.20</t>
  </si>
  <si>
    <t>934.96</t>
  </si>
  <si>
    <t>2,337.40</t>
  </si>
  <si>
    <t>1,402.44</t>
  </si>
  <si>
    <t>2,045.23</t>
  </si>
  <si>
    <t>3,506.10</t>
  </si>
  <si>
    <t>3,739.84</t>
  </si>
  <si>
    <t>3,038.62</t>
  </si>
  <si>
    <t>2,620.28</t>
  </si>
  <si>
    <t>1,137.34</t>
  </si>
  <si>
    <t>2,843.36</t>
  </si>
  <si>
    <t>3,930.41</t>
  </si>
  <si>
    <t>1,706.02</t>
  </si>
  <si>
    <t>5,731.85</t>
  </si>
  <si>
    <t>2,487.94</t>
  </si>
  <si>
    <t>6,550.69</t>
  </si>
  <si>
    <t>9,826.04</t>
  </si>
  <si>
    <t>4,265.04</t>
  </si>
  <si>
    <t>10,481.10</t>
  </si>
  <si>
    <t>4,549.38</t>
  </si>
  <si>
    <t>8,515.90</t>
  </si>
  <si>
    <t>3,696.37</t>
  </si>
  <si>
    <t>1,503.90</t>
  </si>
  <si>
    <t>962.74</t>
  </si>
  <si>
    <t>2,406.86</t>
  </si>
  <si>
    <t>2,255.86</t>
  </si>
  <si>
    <t>1,444.12</t>
  </si>
  <si>
    <t>3,289.79</t>
  </si>
  <si>
    <t>2,106.00</t>
  </si>
  <si>
    <t>3,759.76</t>
  </si>
  <si>
    <t>5,639.64</t>
  </si>
  <si>
    <t>3,610.29</t>
  </si>
  <si>
    <t>6,015.62</t>
  </si>
  <si>
    <t>3,850.98</t>
  </si>
  <si>
    <t>4,887.69</t>
  </si>
  <si>
    <t>3,128.92</t>
  </si>
  <si>
    <t>promedio</t>
  </si>
  <si>
    <t>Mayor</t>
  </si>
  <si>
    <t>Menor</t>
  </si>
  <si>
    <t xml:space="preserve">  </t>
  </si>
  <si>
    <t xml:space="preserve">       </t>
  </si>
  <si>
    <t xml:space="preserve">3.44,34 </t>
  </si>
  <si>
    <t xml:space="preserve">          </t>
  </si>
  <si>
    <t xml:space="preserve">            </t>
  </si>
  <si>
    <t>214.80</t>
  </si>
  <si>
    <t>501.14</t>
  </si>
  <si>
    <t>268.50</t>
  </si>
  <si>
    <t>425.97</t>
  </si>
  <si>
    <t>601.37</t>
  </si>
  <si>
    <t>Usos</t>
  </si>
  <si>
    <t xml:space="preserve">Cargo por consumo ($/m3) </t>
  </si>
  <si>
    <t>Consumo subsidiable: 0-20m3</t>
  </si>
  <si>
    <t>Consumo subsidiable: 0-18m3</t>
  </si>
  <si>
    <t>Consumo subsidiable: 0-16m3</t>
  </si>
  <si>
    <t>Consumo subsidiable: 0-14m3</t>
  </si>
  <si>
    <t>Consumo subsidiable: 0-13m3</t>
  </si>
  <si>
    <t>0-Máx VS m3</t>
  </si>
  <si>
    <t>VS: valor subsidiable</t>
  </si>
  <si>
    <t>&gt;VS m3</t>
  </si>
  <si>
    <t>TARIFAS DE SERVICIOS PÚBLICOS EPM ACUEDUCTO (Cargo fijo $)</t>
  </si>
  <si>
    <t>TARIFAS DE SERVICIOS PÚBLICOS EPM ACUEDUCTO (Cargo variable por consumo $/m3)</t>
  </si>
  <si>
    <t>TARIFAS DE SERVICIOS PÚBLICOS EPM ALCANTARILLADO (Cargo variable por consumo $/m3)</t>
  </si>
  <si>
    <t>TARIFAS DE SERVICIOS PÚBLICOS EPM ALCANTARILLADO (Cargo fijo $)</t>
  </si>
  <si>
    <t>Estrato 4, Estratos 1,2 y 3 (&gt;VS m3) y Oficiales y excentos</t>
  </si>
  <si>
    <t>Estrato 1 (0-Máx VS m3)</t>
  </si>
  <si>
    <t>Estrato 2 (0-Máx VS m3)</t>
  </si>
  <si>
    <t>Estrato 3 (0-Máx VS m3)</t>
  </si>
  <si>
    <t>Estrato 5 y Comercial</t>
  </si>
  <si>
    <t>Estrato 4 y Oficial y excenta</t>
  </si>
  <si>
    <t>Estrato 4, Estrato 1,2 y 3 (&gt;VS m3) y Oficiales y excentos</t>
  </si>
  <si>
    <t>Estrato 3 y 4</t>
  </si>
  <si>
    <t>Estrato 5 y 6</t>
  </si>
  <si>
    <t>Industrial, Comercial y otros</t>
  </si>
  <si>
    <t>Estrato 3 y 4, Estrato 1 y 2 (&gt;Máx VS m3)</t>
  </si>
  <si>
    <t>Promedio</t>
  </si>
  <si>
    <t>TARIFAS DE SERVICIOS PÚBLICOS EPM ENERGÍA PROMEDIO</t>
  </si>
  <si>
    <t>470.10</t>
  </si>
  <si>
    <t>523.85</t>
  </si>
  <si>
    <t>547.02</t>
  </si>
  <si>
    <t>570.20</t>
  </si>
  <si>
    <t>576.23</t>
  </si>
  <si>
    <t>601.72</t>
  </si>
  <si>
    <t>627.22</t>
  </si>
  <si>
    <t>628.62</t>
  </si>
  <si>
    <t>656.43</t>
  </si>
  <si>
    <t>684.23</t>
  </si>
  <si>
    <t>445.27</t>
  </si>
  <si>
    <t>464.97</t>
  </si>
  <si>
    <t>484.67</t>
  </si>
  <si>
    <t>261.92</t>
  </si>
  <si>
    <t>273.51</t>
  </si>
  <si>
    <t>285.10</t>
  </si>
  <si>
    <t>209.54</t>
  </si>
  <si>
    <t>218.81</t>
  </si>
  <si>
    <t>228.08</t>
  </si>
  <si>
    <t>521.24</t>
  </si>
  <si>
    <t>544.30</t>
  </si>
  <si>
    <t>567.36</t>
  </si>
  <si>
    <t>573.37</t>
  </si>
  <si>
    <t>598.73</t>
  </si>
  <si>
    <t>624.10</t>
  </si>
  <si>
    <t>625.49</t>
  </si>
  <si>
    <t>653.16</t>
  </si>
  <si>
    <t>680.83</t>
  </si>
  <si>
    <t>443.05</t>
  </si>
  <si>
    <t>462.66</t>
  </si>
  <si>
    <t>482.26</t>
  </si>
  <si>
    <t>262.27</t>
  </si>
  <si>
    <t>273.87</t>
  </si>
  <si>
    <t>285.48</t>
  </si>
  <si>
    <t>209.82</t>
  </si>
  <si>
    <t>219.10</t>
  </si>
  <si>
    <t>228.38</t>
  </si>
  <si>
    <t>262.42</t>
  </si>
  <si>
    <t>274.03</t>
  </si>
  <si>
    <t>285.64</t>
  </si>
  <si>
    <t>209.94</t>
  </si>
  <si>
    <t>219.22</t>
  </si>
  <si>
    <t>228.51</t>
  </si>
  <si>
    <t>262.45</t>
  </si>
  <si>
    <t>274.06</t>
  </si>
  <si>
    <t>285.67</t>
  </si>
  <si>
    <t>209.96</t>
  </si>
  <si>
    <t>219.24</t>
  </si>
  <si>
    <t>228.53</t>
  </si>
  <si>
    <t>263.42</t>
  </si>
  <si>
    <t>275.07</t>
  </si>
  <si>
    <t>286.73</t>
  </si>
  <si>
    <t>210.74</t>
  </si>
  <si>
    <t>220.06</t>
  </si>
  <si>
    <t>229.38</t>
  </si>
  <si>
    <t>264.27</t>
  </si>
  <si>
    <t>275.96</t>
  </si>
  <si>
    <t>287.65</t>
  </si>
  <si>
    <t>211.42</t>
  </si>
  <si>
    <t>220.77</t>
  </si>
  <si>
    <t>230.12</t>
  </si>
  <si>
    <t>263.85</t>
  </si>
  <si>
    <t>275.52</t>
  </si>
  <si>
    <t>287.19</t>
  </si>
  <si>
    <t>211.08</t>
  </si>
  <si>
    <t>220.41</t>
  </si>
  <si>
    <t>229.75</t>
  </si>
  <si>
    <t>262.37</t>
  </si>
  <si>
    <t>273.98</t>
  </si>
  <si>
    <t>285.58</t>
  </si>
  <si>
    <t>209.90</t>
  </si>
  <si>
    <t>219.18</t>
  </si>
  <si>
    <t>228.46</t>
  </si>
  <si>
    <t>260.62</t>
  </si>
  <si>
    <t>272.15</t>
  </si>
  <si>
    <t>283.68</t>
  </si>
  <si>
    <t>208.50</t>
  </si>
  <si>
    <t>217.72</t>
  </si>
  <si>
    <t>226.94</t>
  </si>
  <si>
    <t>482.08</t>
  </si>
  <si>
    <t>520.20</t>
  </si>
  <si>
    <t>530.29</t>
  </si>
  <si>
    <t>551.25</t>
  </si>
  <si>
    <t>572.22</t>
  </si>
  <si>
    <t>578.50</t>
  </si>
  <si>
    <t>624.24</t>
  </si>
  <si>
    <t>409.77</t>
  </si>
  <si>
    <t>442.17</t>
  </si>
  <si>
    <t>257.87</t>
  </si>
  <si>
    <t>278.95</t>
  </si>
  <si>
    <t>206.29</t>
  </si>
  <si>
    <t>223.16</t>
  </si>
  <si>
    <t>481.17</t>
  </si>
  <si>
    <t>500.22</t>
  </si>
  <si>
    <t>519.27</t>
  </si>
  <si>
    <t>529.28</t>
  </si>
  <si>
    <t>550.24</t>
  </si>
  <si>
    <t>571.19</t>
  </si>
  <si>
    <t>577.40</t>
  </si>
  <si>
    <t>600.26</t>
  </si>
  <si>
    <t>623.12</t>
  </si>
  <si>
    <t>408.99</t>
  </si>
  <si>
    <t>425.18</t>
  </si>
  <si>
    <t>441.38</t>
  </si>
  <si>
    <t>257.22</t>
  </si>
  <si>
    <t>267.83</t>
  </si>
  <si>
    <t>278.25</t>
  </si>
  <si>
    <t>205.78</t>
  </si>
  <si>
    <t>214.26</t>
  </si>
  <si>
    <t>222.60</t>
  </si>
  <si>
    <t>501.03</t>
  </si>
  <si>
    <t>520.12</t>
  </si>
  <si>
    <t>539.21</t>
  </si>
  <si>
    <t>551.13</t>
  </si>
  <si>
    <t>572.13</t>
  </si>
  <si>
    <t>593.13</t>
  </si>
  <si>
    <t>601.24</t>
  </si>
  <si>
    <t>624.14</t>
  </si>
  <si>
    <t>647.05</t>
  </si>
  <si>
    <t>425.87</t>
  </si>
  <si>
    <t>442.10</t>
  </si>
  <si>
    <t>458.33</t>
  </si>
  <si>
    <t>256.95</t>
  </si>
  <si>
    <t>267.54</t>
  </si>
  <si>
    <t>277.95</t>
  </si>
  <si>
    <t>205.56</t>
  </si>
  <si>
    <t>214.03</t>
  </si>
  <si>
    <t>222.36</t>
  </si>
  <si>
    <t>490.50</t>
  </si>
  <si>
    <t>509.53</t>
  </si>
  <si>
    <t>528.57</t>
  </si>
  <si>
    <t>539.55</t>
  </si>
  <si>
    <t>560.49</t>
  </si>
  <si>
    <t>581.43</t>
  </si>
  <si>
    <t>588.60</t>
  </si>
  <si>
    <t>611.44</t>
  </si>
  <si>
    <t>634.29</t>
  </si>
  <si>
    <t>416.92</t>
  </si>
  <si>
    <t>433.10</t>
  </si>
  <si>
    <t>449.29</t>
  </si>
  <si>
    <t>256.53</t>
  </si>
  <si>
    <t>267.10</t>
  </si>
  <si>
    <t>277.50</t>
  </si>
  <si>
    <t>205.22</t>
  </si>
  <si>
    <t>213.68</t>
  </si>
  <si>
    <t>222.00</t>
  </si>
  <si>
    <t>482.84</t>
  </si>
  <si>
    <t>501.78</t>
  </si>
  <si>
    <t>520.72</t>
  </si>
  <si>
    <t>531.13</t>
  </si>
  <si>
    <t>551.96</t>
  </si>
  <si>
    <t>572.80</t>
  </si>
  <si>
    <t>579.41</t>
  </si>
  <si>
    <t>602.14</t>
  </si>
  <si>
    <t>624.87</t>
  </si>
  <si>
    <t>410.42</t>
  </si>
  <si>
    <t>426.52</t>
  </si>
  <si>
    <t>442.62</t>
  </si>
  <si>
    <t>255.95</t>
  </si>
  <si>
    <t>266.51</t>
  </si>
  <si>
    <t>276.88</t>
  </si>
  <si>
    <t>204.76</t>
  </si>
  <si>
    <t>213.21</t>
  </si>
  <si>
    <t>221.50</t>
  </si>
  <si>
    <t>487.89</t>
  </si>
  <si>
    <t>506.70</t>
  </si>
  <si>
    <t>525.50</t>
  </si>
  <si>
    <t>536.68</t>
  </si>
  <si>
    <t>557.37</t>
  </si>
  <si>
    <t>578.05</t>
  </si>
  <si>
    <t>585.47</t>
  </si>
  <si>
    <t>608.04</t>
  </si>
  <si>
    <t>630.60</t>
  </si>
  <si>
    <t>414.71</t>
  </si>
  <si>
    <t>430.69</t>
  </si>
  <si>
    <t>446.68</t>
  </si>
  <si>
    <t>255.73</t>
  </si>
  <si>
    <t>266.28</t>
  </si>
  <si>
    <t>276.64</t>
  </si>
  <si>
    <t>204.58</t>
  </si>
  <si>
    <t>213.02</t>
  </si>
  <si>
    <t>221.31</t>
  </si>
  <si>
    <t>476.04</t>
  </si>
  <si>
    <t>494.69</t>
  </si>
  <si>
    <t>513.35</t>
  </si>
  <si>
    <t>523.65</t>
  </si>
  <si>
    <t>544.16</t>
  </si>
  <si>
    <t>564.68</t>
  </si>
  <si>
    <t>571.25</t>
  </si>
  <si>
    <t>593.63</t>
  </si>
  <si>
    <t>616.02</t>
  </si>
  <si>
    <t>404.64</t>
  </si>
  <si>
    <t>420.49</t>
  </si>
  <si>
    <t>436.35</t>
  </si>
  <si>
    <t>255.16</t>
  </si>
  <si>
    <t>265.68</t>
  </si>
  <si>
    <t>276.02</t>
  </si>
  <si>
    <t>204.13</t>
  </si>
  <si>
    <t>212.54</t>
  </si>
  <si>
    <t>220.82</t>
  </si>
  <si>
    <t>474.14</t>
  </si>
  <si>
    <t>492.86</t>
  </si>
  <si>
    <t>511.58</t>
  </si>
  <si>
    <t>521.55</t>
  </si>
  <si>
    <t>542.15</t>
  </si>
  <si>
    <t>562.74</t>
  </si>
  <si>
    <t>568.97</t>
  </si>
  <si>
    <t>591.43</t>
  </si>
  <si>
    <t>613.90</t>
  </si>
  <si>
    <t>403.02</t>
  </si>
  <si>
    <t>418.93</t>
  </si>
  <si>
    <t>434.84</t>
  </si>
  <si>
    <t>254.49</t>
  </si>
  <si>
    <t>264.98</t>
  </si>
  <si>
    <t>275.29</t>
  </si>
  <si>
    <t>203.59</t>
  </si>
  <si>
    <t>211.99</t>
  </si>
  <si>
    <t>220.23</t>
  </si>
  <si>
    <t>469.27</t>
  </si>
  <si>
    <t>487.78</t>
  </si>
  <si>
    <t>506.30</t>
  </si>
  <si>
    <t>516.20</t>
  </si>
  <si>
    <t>536.56</t>
  </si>
  <si>
    <t>556.93</t>
  </si>
  <si>
    <t>563.13</t>
  </si>
  <si>
    <t>585.34</t>
  </si>
  <si>
    <t>607.56</t>
  </si>
  <si>
    <t>398.88</t>
  </si>
  <si>
    <t>414.62</t>
  </si>
  <si>
    <t>430.35</t>
  </si>
  <si>
    <t>253.69</t>
  </si>
  <si>
    <t>264.15</t>
  </si>
  <si>
    <t>274.43</t>
  </si>
  <si>
    <t>202.95</t>
  </si>
  <si>
    <t>211.32</t>
  </si>
  <si>
    <t>219.55</t>
  </si>
  <si>
    <t>486.59</t>
  </si>
  <si>
    <t>504.94</t>
  </si>
  <si>
    <t>523.29</t>
  </si>
  <si>
    <t>535.24</t>
  </si>
  <si>
    <t>555.43</t>
  </si>
  <si>
    <t>575.62</t>
  </si>
  <si>
    <t>583.90</t>
  </si>
  <si>
    <t>605.92</t>
  </si>
  <si>
    <t>627.95</t>
  </si>
  <si>
    <t>413.60</t>
  </si>
  <si>
    <t>429.20</t>
  </si>
  <si>
    <t>444.79</t>
  </si>
  <si>
    <t>252.45</t>
  </si>
  <si>
    <t>262.86</t>
  </si>
  <si>
    <t>273.09</t>
  </si>
  <si>
    <t>201.96</t>
  </si>
  <si>
    <t>210.29</t>
  </si>
  <si>
    <t>218.47</t>
  </si>
  <si>
    <t>498.29</t>
  </si>
  <si>
    <t>516.58</t>
  </si>
  <si>
    <t>534.86</t>
  </si>
  <si>
    <t>548.12</t>
  </si>
  <si>
    <t>568.23</t>
  </si>
  <si>
    <t>588.35</t>
  </si>
  <si>
    <t>597.95</t>
  </si>
  <si>
    <t>619.89</t>
  </si>
  <si>
    <t>641.83</t>
  </si>
  <si>
    <t>423.55</t>
  </si>
  <si>
    <t>439.09</t>
  </si>
  <si>
    <t>454.63</t>
  </si>
  <si>
    <t>251.36</t>
  </si>
  <si>
    <t>261.72</t>
  </si>
  <si>
    <t>271.91</t>
  </si>
  <si>
    <t>201.09</t>
  </si>
  <si>
    <t>209.38</t>
  </si>
  <si>
    <t>217.53</t>
  </si>
  <si>
    <t>475.93</t>
  </si>
  <si>
    <t>494.18</t>
  </si>
  <si>
    <t>512.43</t>
  </si>
  <si>
    <t>523.52</t>
  </si>
  <si>
    <t>543.60</t>
  </si>
  <si>
    <t>563.67</t>
  </si>
  <si>
    <t>571.11</t>
  </si>
  <si>
    <t>593.02</t>
  </si>
  <si>
    <t>614.92</t>
  </si>
  <si>
    <t>404.54</t>
  </si>
  <si>
    <t>420.05</t>
  </si>
  <si>
    <t>435.57</t>
  </si>
  <si>
    <t>249.92</t>
  </si>
  <si>
    <t>260.22</t>
  </si>
  <si>
    <t>270.35</t>
  </si>
  <si>
    <t>199.93</t>
  </si>
  <si>
    <t>208.18</t>
  </si>
  <si>
    <t>216.28</t>
  </si>
  <si>
    <t>465.32</t>
  </si>
  <si>
    <t>483.53</t>
  </si>
  <si>
    <t>501.74</t>
  </si>
  <si>
    <t>511.85</t>
  </si>
  <si>
    <t>531.88</t>
  </si>
  <si>
    <t>551.91</t>
  </si>
  <si>
    <t>558.38</t>
  </si>
  <si>
    <t>580.23</t>
  </si>
  <si>
    <t>602.08</t>
  </si>
  <si>
    <t>395.52</t>
  </si>
  <si>
    <t>411.00</t>
  </si>
  <si>
    <t>426.48</t>
  </si>
  <si>
    <t>248.43</t>
  </si>
  <si>
    <t>258.67</t>
  </si>
  <si>
    <t>268.74</t>
  </si>
  <si>
    <t>198.74</t>
  </si>
  <si>
    <t>206.94</t>
  </si>
  <si>
    <t>214.99</t>
  </si>
  <si>
    <t>461.90</t>
  </si>
  <si>
    <t>480.13</t>
  </si>
  <si>
    <t>498.36</t>
  </si>
  <si>
    <t>508.09</t>
  </si>
  <si>
    <t>528.14</t>
  </si>
  <si>
    <t>548.19</t>
  </si>
  <si>
    <t>554.28</t>
  </si>
  <si>
    <t>576.15</t>
  </si>
  <si>
    <t>598.03</t>
  </si>
  <si>
    <t>392.62</t>
  </si>
  <si>
    <t>408.11</t>
  </si>
  <si>
    <t>423.60</t>
  </si>
  <si>
    <t>247.68</t>
  </si>
  <si>
    <t>257.89</t>
  </si>
  <si>
    <t>267.93</t>
  </si>
  <si>
    <t>198.14</t>
  </si>
  <si>
    <t>206.32</t>
  </si>
  <si>
    <t>214.34</t>
  </si>
  <si>
    <t>473.38</t>
  </si>
  <si>
    <t>491.59</t>
  </si>
  <si>
    <t>509.80</t>
  </si>
  <si>
    <t>520.71</t>
  </si>
  <si>
    <t>540.75</t>
  </si>
  <si>
    <t>560.78</t>
  </si>
  <si>
    <t>568.05</t>
  </si>
  <si>
    <t>589.91</t>
  </si>
  <si>
    <t>611.76</t>
  </si>
  <si>
    <t>402.37</t>
  </si>
  <si>
    <t>417.85</t>
  </si>
  <si>
    <t>433.33</t>
  </si>
  <si>
    <t>247.39</t>
  </si>
  <si>
    <t>257.59</t>
  </si>
  <si>
    <t>267.61</t>
  </si>
  <si>
    <t>197.91</t>
  </si>
  <si>
    <t>206.07</t>
  </si>
  <si>
    <t>214.09</t>
  </si>
  <si>
    <t>464.15</t>
  </si>
  <si>
    <t>482.23</t>
  </si>
  <si>
    <t>500.31</t>
  </si>
  <si>
    <t>510.56</t>
  </si>
  <si>
    <t>530.45</t>
  </si>
  <si>
    <t>550.35</t>
  </si>
  <si>
    <t>556.98</t>
  </si>
  <si>
    <t>578.68</t>
  </si>
  <si>
    <t>600.38</t>
  </si>
  <si>
    <t>394.53</t>
  </si>
  <si>
    <t>409.90</t>
  </si>
  <si>
    <t>425.27</t>
  </si>
  <si>
    <t>247.09</t>
  </si>
  <si>
    <t>257.28</t>
  </si>
  <si>
    <t>267.29</t>
  </si>
  <si>
    <t>197.68</t>
  </si>
  <si>
    <t>205.82</t>
  </si>
  <si>
    <t>213.83</t>
  </si>
  <si>
    <t>461.22</t>
  </si>
  <si>
    <t>479.09</t>
  </si>
  <si>
    <t>496.96</t>
  </si>
  <si>
    <t>507.34</t>
  </si>
  <si>
    <t>527.00</t>
  </si>
  <si>
    <t>546.66</t>
  </si>
  <si>
    <t>553.46</t>
  </si>
  <si>
    <t>574.91</t>
  </si>
  <si>
    <t>596.35</t>
  </si>
  <si>
    <t>392.04</t>
  </si>
  <si>
    <t>407.23</t>
  </si>
  <si>
    <t>422.42</t>
  </si>
  <si>
    <t>246.69</t>
  </si>
  <si>
    <t>256.87</t>
  </si>
  <si>
    <t>266.86</t>
  </si>
  <si>
    <t>197.36</t>
  </si>
  <si>
    <t>205.49</t>
  </si>
  <si>
    <t>213.49</t>
  </si>
  <si>
    <t>459.53</t>
  </si>
  <si>
    <t>477.37</t>
  </si>
  <si>
    <t>495.22</t>
  </si>
  <si>
    <t>505.49</t>
  </si>
  <si>
    <t>525.11</t>
  </si>
  <si>
    <t>544.74</t>
  </si>
  <si>
    <t>551.44</t>
  </si>
  <si>
    <t>572.85</t>
  </si>
  <si>
    <t>594.26</t>
  </si>
  <si>
    <t>390.60</t>
  </si>
  <si>
    <t>405.77</t>
  </si>
  <si>
    <t>420.93</t>
  </si>
  <si>
    <t>246.40</t>
  </si>
  <si>
    <t>256.56</t>
  </si>
  <si>
    <t>266.54</t>
  </si>
  <si>
    <t>197.12</t>
  </si>
  <si>
    <t>205.25</t>
  </si>
  <si>
    <t>213.23</t>
  </si>
  <si>
    <t>460.60</t>
  </si>
  <si>
    <t>478.46</t>
  </si>
  <si>
    <t>496.33</t>
  </si>
  <si>
    <t>506.66</t>
  </si>
  <si>
    <t>526.31</t>
  </si>
  <si>
    <t>545.96</t>
  </si>
  <si>
    <t>552.72</t>
  </si>
  <si>
    <t>574.16</t>
  </si>
  <si>
    <t>595.59</t>
  </si>
  <si>
    <t>391.51</t>
  </si>
  <si>
    <t>406.69</t>
  </si>
  <si>
    <t>421.88</t>
  </si>
  <si>
    <t>246.71</t>
  </si>
  <si>
    <t>256.88</t>
  </si>
  <si>
    <t>266.88</t>
  </si>
  <si>
    <t>197.37</t>
  </si>
  <si>
    <t>205.51</t>
  </si>
  <si>
    <t>213.50</t>
  </si>
  <si>
    <t>451.29</t>
  </si>
  <si>
    <t>469.12</t>
  </si>
  <si>
    <t>486.95</t>
  </si>
  <si>
    <t>496.42</t>
  </si>
  <si>
    <t>516.03</t>
  </si>
  <si>
    <t>535.64</t>
  </si>
  <si>
    <t>541.55</t>
  </si>
  <si>
    <t>562.94</t>
  </si>
  <si>
    <t>584.34</t>
  </si>
  <si>
    <t>383.60</t>
  </si>
  <si>
    <t>398.75</t>
  </si>
  <si>
    <t>413.91</t>
  </si>
  <si>
    <t>246.33</t>
  </si>
  <si>
    <t>256.49</t>
  </si>
  <si>
    <t>266.47</t>
  </si>
  <si>
    <t>197.06</t>
  </si>
  <si>
    <t>205.19</t>
  </si>
  <si>
    <t>213.17</t>
  </si>
  <si>
    <t>437.69</t>
  </si>
  <si>
    <t>455.36</t>
  </si>
  <si>
    <t>473.02</t>
  </si>
  <si>
    <t>481.46</t>
  </si>
  <si>
    <t>500.89</t>
  </si>
  <si>
    <t>520.33</t>
  </si>
  <si>
    <t>525.23</t>
  </si>
  <si>
    <t>546.43</t>
  </si>
  <si>
    <t>567.63</t>
  </si>
  <si>
    <t>372.04</t>
  </si>
  <si>
    <t>387.05</t>
  </si>
  <si>
    <t>402.07</t>
  </si>
  <si>
    <t>245.70</t>
  </si>
  <si>
    <t>255.84</t>
  </si>
  <si>
    <t>265.79</t>
  </si>
  <si>
    <t>196.56</t>
  </si>
  <si>
    <t>204.67</t>
  </si>
  <si>
    <t>212.63</t>
  </si>
  <si>
    <t>450.97</t>
  </si>
  <si>
    <t>468.68</t>
  </si>
  <si>
    <t>486.38</t>
  </si>
  <si>
    <t>496.07</t>
  </si>
  <si>
    <t>515.54</t>
  </si>
  <si>
    <t>535.02</t>
  </si>
  <si>
    <t>541.16</t>
  </si>
  <si>
    <t>562.41</t>
  </si>
  <si>
    <t>583.66</t>
  </si>
  <si>
    <t>383.32</t>
  </si>
  <si>
    <t>398.37</t>
  </si>
  <si>
    <t>413.42</t>
  </si>
  <si>
    <t>244.58</t>
  </si>
  <si>
    <t>254.66</t>
  </si>
  <si>
    <t>264.57</t>
  </si>
  <si>
    <t>195.66</t>
  </si>
  <si>
    <t>203.73</t>
  </si>
  <si>
    <t>211.66</t>
  </si>
  <si>
    <t>457.21</t>
  </si>
  <si>
    <t>474.90</t>
  </si>
  <si>
    <t>492.59</t>
  </si>
  <si>
    <t>502.93</t>
  </si>
  <si>
    <t>522.39</t>
  </si>
  <si>
    <t>541.85</t>
  </si>
  <si>
    <t>548.65</t>
  </si>
  <si>
    <t>569.88</t>
  </si>
  <si>
    <t>591.11</t>
  </si>
  <si>
    <t>388.63</t>
  </si>
  <si>
    <t>403.66</t>
  </si>
  <si>
    <t>418.70</t>
  </si>
  <si>
    <t>243.99</t>
  </si>
  <si>
    <t>254.05</t>
  </si>
  <si>
    <t>263.93</t>
  </si>
  <si>
    <t>195.19</t>
  </si>
  <si>
    <t>203.24</t>
  </si>
  <si>
    <t>211.15</t>
  </si>
  <si>
    <t>439.17</t>
  </si>
  <si>
    <t>456.82</t>
  </si>
  <si>
    <t>474.47</t>
  </si>
  <si>
    <t>483.09</t>
  </si>
  <si>
    <t>502.50</t>
  </si>
  <si>
    <t>521.92</t>
  </si>
  <si>
    <t>527.01</t>
  </si>
  <si>
    <t>569.37</t>
  </si>
  <si>
    <t>373.30</t>
  </si>
  <si>
    <t>388.30</t>
  </si>
  <si>
    <t>403.30</t>
  </si>
  <si>
    <t>242.27</t>
  </si>
  <si>
    <t>252.26</t>
  </si>
  <si>
    <t>262.08</t>
  </si>
  <si>
    <t>193.82</t>
  </si>
  <si>
    <t>201.81</t>
  </si>
  <si>
    <t>209.66</t>
  </si>
  <si>
    <t>432.25</t>
  </si>
  <si>
    <t>449.91</t>
  </si>
  <si>
    <t>467.58</t>
  </si>
  <si>
    <t>475.47</t>
  </si>
  <si>
    <t>494.90</t>
  </si>
  <si>
    <t>514.34</t>
  </si>
  <si>
    <t>518.70</t>
  </si>
  <si>
    <t>539.90</t>
  </si>
  <si>
    <t>561.09</t>
  </si>
  <si>
    <t>367.41</t>
  </si>
  <si>
    <t>382.43</t>
  </si>
  <si>
    <t>397.44</t>
  </si>
  <si>
    <t>240.76</t>
  </si>
  <si>
    <t>250.69</t>
  </si>
  <si>
    <t>260.45</t>
  </si>
  <si>
    <t>192.61</t>
  </si>
  <si>
    <t>200.55</t>
  </si>
  <si>
    <t>208.36</t>
  </si>
  <si>
    <t>435.32</t>
  </si>
  <si>
    <t>452.96</t>
  </si>
  <si>
    <t>470.60</t>
  </si>
  <si>
    <t>478.85</t>
  </si>
  <si>
    <t>498.25</t>
  </si>
  <si>
    <t>517.66</t>
  </si>
  <si>
    <t>522.38</t>
  </si>
  <si>
    <t>543.55</t>
  </si>
  <si>
    <t>564.72</t>
  </si>
  <si>
    <t>370.02</t>
  </si>
  <si>
    <t>385.01</t>
  </si>
  <si>
    <t>400.01</t>
  </si>
  <si>
    <t>239.84</t>
  </si>
  <si>
    <t>249.73</t>
  </si>
  <si>
    <t>259.45</t>
  </si>
  <si>
    <t>191.87</t>
  </si>
  <si>
    <t>199.79</t>
  </si>
  <si>
    <t>207.56</t>
  </si>
  <si>
    <t>434.57</t>
  </si>
  <si>
    <t>451.99</t>
  </si>
  <si>
    <t>469.42</t>
  </si>
  <si>
    <t>478.02</t>
  </si>
  <si>
    <t>497.19</t>
  </si>
  <si>
    <t>516.36</t>
  </si>
  <si>
    <t>521.48</t>
  </si>
  <si>
    <t>542.39</t>
  </si>
  <si>
    <t>563.30</t>
  </si>
  <si>
    <t>369.38</t>
  </si>
  <si>
    <t>384.19</t>
  </si>
  <si>
    <t>399.01</t>
  </si>
  <si>
    <t>239.41</t>
  </si>
  <si>
    <t>249.28</t>
  </si>
  <si>
    <t>258.98</t>
  </si>
  <si>
    <t>191.53</t>
  </si>
  <si>
    <t>199.43</t>
  </si>
  <si>
    <t>207.19</t>
  </si>
  <si>
    <t>427.37</t>
  </si>
  <si>
    <t>444.81</t>
  </si>
  <si>
    <t>462.25</t>
  </si>
  <si>
    <t>489.29</t>
  </si>
  <si>
    <t>508.48</t>
  </si>
  <si>
    <t>512.84</t>
  </si>
  <si>
    <t>533.77</t>
  </si>
  <si>
    <t>554.71</t>
  </si>
  <si>
    <t>363.26</t>
  </si>
  <si>
    <t>378.09</t>
  </si>
  <si>
    <t>392.92</t>
  </si>
  <si>
    <t>239.30</t>
  </si>
  <si>
    <t>249.17</t>
  </si>
  <si>
    <t>258.87</t>
  </si>
  <si>
    <t>191.44</t>
  </si>
  <si>
    <t>199.34</t>
  </si>
  <si>
    <t>207.10</t>
  </si>
  <si>
    <t>438.25</t>
  </si>
  <si>
    <t>455.67</t>
  </si>
  <si>
    <t>473.08</t>
  </si>
  <si>
    <t>501.23</t>
  </si>
  <si>
    <t>520.39</t>
  </si>
  <si>
    <t>525.90</t>
  </si>
  <si>
    <t>546.80</t>
  </si>
  <si>
    <t>567.70</t>
  </si>
  <si>
    <t>372.51</t>
  </si>
  <si>
    <t>387.32</t>
  </si>
  <si>
    <t>402.12</t>
  </si>
  <si>
    <t>238.98</t>
  </si>
  <si>
    <t>248.83</t>
  </si>
  <si>
    <t>258.51</t>
  </si>
  <si>
    <t>191.18</t>
  </si>
  <si>
    <t>199.06</t>
  </si>
  <si>
    <t>206.81</t>
  </si>
  <si>
    <t>434.16</t>
  </si>
  <si>
    <t>451.49</t>
  </si>
  <si>
    <t>468.82</t>
  </si>
  <si>
    <t>477.58</t>
  </si>
  <si>
    <t>496.64</t>
  </si>
  <si>
    <t>515.70</t>
  </si>
  <si>
    <t>520.99</t>
  </si>
  <si>
    <t>541.79</t>
  </si>
  <si>
    <t>562.58</t>
  </si>
  <si>
    <t>369.04</t>
  </si>
  <si>
    <t>383.77</t>
  </si>
  <si>
    <t>398.49</t>
  </si>
  <si>
    <t>239.10</t>
  </si>
  <si>
    <t>248.96</t>
  </si>
  <si>
    <t>258.64</t>
  </si>
  <si>
    <t>191.28</t>
  </si>
  <si>
    <t>199.17</t>
  </si>
  <si>
    <t>206.92</t>
  </si>
  <si>
    <t>412.35</t>
  </si>
  <si>
    <t>429.69</t>
  </si>
  <si>
    <t>447.03</t>
  </si>
  <si>
    <t>453.58</t>
  </si>
  <si>
    <t>472.66</t>
  </si>
  <si>
    <t>491.73</t>
  </si>
  <si>
    <t>494.82</t>
  </si>
  <si>
    <t>515.63</t>
  </si>
  <si>
    <t>536.44</t>
  </si>
  <si>
    <t>350.50</t>
  </si>
  <si>
    <t>365.24</t>
  </si>
  <si>
    <t>379.98</t>
  </si>
  <si>
    <t>238.82</t>
  </si>
  <si>
    <t>248.67</t>
  </si>
  <si>
    <t>258.34</t>
  </si>
  <si>
    <t>191.06</t>
  </si>
  <si>
    <t>198.93</t>
  </si>
  <si>
    <t>206.68</t>
  </si>
  <si>
    <t>419.08</t>
  </si>
  <si>
    <t>436.41</t>
  </si>
  <si>
    <t>453.75</t>
  </si>
  <si>
    <t>460.99</t>
  </si>
  <si>
    <t>480.05</t>
  </si>
  <si>
    <t>499.12</t>
  </si>
  <si>
    <t>502.90</t>
  </si>
  <si>
    <t>523.70</t>
  </si>
  <si>
    <t>544.50</t>
  </si>
  <si>
    <t>356.22</t>
  </si>
  <si>
    <t>370.95</t>
  </si>
  <si>
    <t>385.69</t>
  </si>
  <si>
    <t>238.28</t>
  </si>
  <si>
    <t>248.11</t>
  </si>
  <si>
    <t>257.76</t>
  </si>
  <si>
    <t>190.63</t>
  </si>
  <si>
    <t>198.49</t>
  </si>
  <si>
    <t>206.21</t>
  </si>
  <si>
    <t>428.55</t>
  </si>
  <si>
    <t>445.96</t>
  </si>
  <si>
    <t>463.38</t>
  </si>
  <si>
    <t>471.40</t>
  </si>
  <si>
    <t>490.56</t>
  </si>
  <si>
    <t>509.72</t>
  </si>
  <si>
    <t>514.25</t>
  </si>
  <si>
    <t>535.16</t>
  </si>
  <si>
    <t>556.06</t>
  </si>
  <si>
    <t>364.26</t>
  </si>
  <si>
    <t>379.07</t>
  </si>
  <si>
    <t>393.87</t>
  </si>
  <si>
    <t>237.17</t>
  </si>
  <si>
    <t>246.95</t>
  </si>
  <si>
    <t>189.74</t>
  </si>
  <si>
    <t>197.56</t>
  </si>
  <si>
    <t>442.78</t>
  </si>
  <si>
    <t>460.15</t>
  </si>
  <si>
    <t>477.51</t>
  </si>
  <si>
    <t>487.06</t>
  </si>
  <si>
    <t>506.16</t>
  </si>
  <si>
    <t>525.27</t>
  </si>
  <si>
    <t>531.34</t>
  </si>
  <si>
    <t>552.18</t>
  </si>
  <si>
    <t>573.02</t>
  </si>
  <si>
    <t>376.36</t>
  </si>
  <si>
    <t>391.13</t>
  </si>
  <si>
    <t>405.89</t>
  </si>
  <si>
    <t>236.06</t>
  </si>
  <si>
    <t>245.80</t>
  </si>
  <si>
    <t>255.36</t>
  </si>
  <si>
    <t>188.85</t>
  </si>
  <si>
    <t>196.64</t>
  </si>
  <si>
    <t>204.29</t>
  </si>
  <si>
    <t>421.07</t>
  </si>
  <si>
    <t>438.47</t>
  </si>
  <si>
    <t>455.88</t>
  </si>
  <si>
    <t>463.18</t>
  </si>
  <si>
    <t>482.32</t>
  </si>
  <si>
    <t>501.46</t>
  </si>
  <si>
    <t>505.28</t>
  </si>
  <si>
    <t>526.17</t>
  </si>
  <si>
    <t>547.05</t>
  </si>
  <si>
    <t>357.91</t>
  </si>
  <si>
    <t>372.70</t>
  </si>
  <si>
    <t>387.50</t>
  </si>
  <si>
    <t>233.72</t>
  </si>
  <si>
    <t>243.36</t>
  </si>
  <si>
    <t>252.83</t>
  </si>
  <si>
    <t>186.98</t>
  </si>
  <si>
    <t>194.69</t>
  </si>
  <si>
    <t>202.26</t>
  </si>
  <si>
    <t>412.48</t>
  </si>
  <si>
    <t>429.82</t>
  </si>
  <si>
    <t>447.16</t>
  </si>
  <si>
    <t>453.72</t>
  </si>
  <si>
    <t>472.80</t>
  </si>
  <si>
    <t>491.88</t>
  </si>
  <si>
    <t>494.97</t>
  </si>
  <si>
    <t>515.78</t>
  </si>
  <si>
    <t>536.59</t>
  </si>
  <si>
    <t>350.61</t>
  </si>
  <si>
    <t>365.35</t>
  </si>
  <si>
    <t>380.09</t>
  </si>
  <si>
    <t>231.34</t>
  </si>
  <si>
    <t>240.89</t>
  </si>
  <si>
    <t>250.26</t>
  </si>
  <si>
    <t>185.08</t>
  </si>
  <si>
    <t>192.71</t>
  </si>
  <si>
    <t>200.21</t>
  </si>
  <si>
    <t>437.01</t>
  </si>
  <si>
    <t>454.42</t>
  </si>
  <si>
    <t>471.84</t>
  </si>
  <si>
    <t>480.71</t>
  </si>
  <si>
    <t>499.87</t>
  </si>
  <si>
    <t>519.02</t>
  </si>
  <si>
    <t>524.41</t>
  </si>
  <si>
    <t>545.31</t>
  </si>
  <si>
    <t>566.20</t>
  </si>
  <si>
    <t>371.46</t>
  </si>
  <si>
    <t>386.26</t>
  </si>
  <si>
    <t>401.06</t>
  </si>
  <si>
    <t>230.39</t>
  </si>
  <si>
    <t>239.89</t>
  </si>
  <si>
    <t>249.23</t>
  </si>
  <si>
    <t>184.31</t>
  </si>
  <si>
    <t>191.91</t>
  </si>
  <si>
    <t>199.38</t>
  </si>
  <si>
    <t>427.38</t>
  </si>
  <si>
    <t>444.62</t>
  </si>
  <si>
    <t>461.85</t>
  </si>
  <si>
    <t>470.12</t>
  </si>
  <si>
    <t>489.08</t>
  </si>
  <si>
    <t>508.04</t>
  </si>
  <si>
    <t>512.86</t>
  </si>
  <si>
    <t>533.54</t>
  </si>
  <si>
    <t>554.23</t>
  </si>
  <si>
    <t>363.28</t>
  </si>
  <si>
    <t>377.93</t>
  </si>
  <si>
    <t>392.58</t>
  </si>
  <si>
    <t>230.13</t>
  </si>
  <si>
    <t>239.62</t>
  </si>
  <si>
    <t>248.95</t>
  </si>
  <si>
    <t>184.10</t>
  </si>
  <si>
    <t>191.70</t>
  </si>
  <si>
    <t>199.16</t>
  </si>
  <si>
    <t>452.86</t>
  </si>
  <si>
    <t>468.13</t>
  </si>
  <si>
    <t>482.50</t>
  </si>
  <si>
    <t>498.15</t>
  </si>
  <si>
    <t>514.94</t>
  </si>
  <si>
    <t>530.75</t>
  </si>
  <si>
    <t>543.44</t>
  </si>
  <si>
    <t>561.75</t>
  </si>
  <si>
    <t>579.00</t>
  </si>
  <si>
    <t>384.93</t>
  </si>
  <si>
    <t>397.91</t>
  </si>
  <si>
    <t>410.13</t>
  </si>
  <si>
    <t>230.27</t>
  </si>
  <si>
    <t>239.77</t>
  </si>
  <si>
    <t>249.10</t>
  </si>
  <si>
    <t>184.22</t>
  </si>
  <si>
    <t>191.81</t>
  </si>
  <si>
    <t>199.28</t>
  </si>
  <si>
    <t>460.79</t>
  </si>
  <si>
    <t>479.78</t>
  </si>
  <si>
    <t>498.45</t>
  </si>
  <si>
    <t>506.87</t>
  </si>
  <si>
    <t>527.76</t>
  </si>
  <si>
    <t>548.30</t>
  </si>
  <si>
    <t>552.95</t>
  </si>
  <si>
    <t>575.74</t>
  </si>
  <si>
    <t>598.14</t>
  </si>
  <si>
    <t>391.67</t>
  </si>
  <si>
    <t>407.82</t>
  </si>
  <si>
    <t>423.69</t>
  </si>
  <si>
    <t>184.32</t>
  </si>
  <si>
    <t>453.98</t>
  </si>
  <si>
    <t>472.69</t>
  </si>
  <si>
    <t>491.09</t>
  </si>
  <si>
    <t>499.38</t>
  </si>
  <si>
    <t>519.96</t>
  </si>
  <si>
    <t>540.20</t>
  </si>
  <si>
    <t>544.77</t>
  </si>
  <si>
    <t>567.23</t>
  </si>
  <si>
    <t>589.31</t>
  </si>
  <si>
    <t>385.88</t>
  </si>
  <si>
    <t>401.79</t>
  </si>
  <si>
    <t>417.42</t>
  </si>
  <si>
    <t>226.99</t>
  </si>
  <si>
    <t>236.35</t>
  </si>
  <si>
    <t>245.54</t>
  </si>
  <si>
    <t>181.59</t>
  </si>
  <si>
    <t>189.08</t>
  </si>
  <si>
    <t>196.44</t>
  </si>
  <si>
    <t>447.27</t>
  </si>
  <si>
    <t>465.71</t>
  </si>
  <si>
    <t>483.83</t>
  </si>
  <si>
    <t>492.00</t>
  </si>
  <si>
    <t>512.28</t>
  </si>
  <si>
    <t>532.21</t>
  </si>
  <si>
    <t>536.72</t>
  </si>
  <si>
    <t>558.85</t>
  </si>
  <si>
    <t>580.60</t>
  </si>
  <si>
    <t>380.18</t>
  </si>
  <si>
    <t>395.85</t>
  </si>
  <si>
    <t>411.26</t>
  </si>
  <si>
    <t>223.63</t>
  </si>
  <si>
    <t>232.85</t>
  </si>
  <si>
    <t>241.92</t>
  </si>
  <si>
    <t>178.91</t>
  </si>
  <si>
    <t>186.28</t>
  </si>
  <si>
    <t>193.53</t>
  </si>
  <si>
    <t>440.66</t>
  </si>
  <si>
    <t>458.83</t>
  </si>
  <si>
    <t>476.68</t>
  </si>
  <si>
    <t>484.73</t>
  </si>
  <si>
    <t>504.71</t>
  </si>
  <si>
    <t>524.35</t>
  </si>
  <si>
    <t>528.79</t>
  </si>
  <si>
    <t>550.59</t>
  </si>
  <si>
    <t>572.02</t>
  </si>
  <si>
    <t>374.56</t>
  </si>
  <si>
    <t>390.00</t>
  </si>
  <si>
    <t>405.18</t>
  </si>
  <si>
    <t>220.33</t>
  </si>
  <si>
    <t>229.41</t>
  </si>
  <si>
    <t>238.34</t>
  </si>
  <si>
    <t>176.26</t>
  </si>
  <si>
    <t>183.53</t>
  </si>
  <si>
    <t>190.67</t>
  </si>
  <si>
    <t>434.15</t>
  </si>
  <si>
    <t>452.05</t>
  </si>
  <si>
    <t>469.64</t>
  </si>
  <si>
    <t>477.56</t>
  </si>
  <si>
    <t>497.25</t>
  </si>
  <si>
    <t>516.60</t>
  </si>
  <si>
    <t>520.98</t>
  </si>
  <si>
    <t>542.45</t>
  </si>
  <si>
    <t>563.56</t>
  </si>
  <si>
    <t>369.03</t>
  </si>
  <si>
    <t>384.24</t>
  </si>
  <si>
    <t>399.19</t>
  </si>
  <si>
    <t>217.07</t>
  </si>
  <si>
    <t>226.02</t>
  </si>
  <si>
    <t>234.82</t>
  </si>
  <si>
    <t>173.66</t>
  </si>
  <si>
    <t>180.82</t>
  </si>
  <si>
    <t>187.85</t>
  </si>
  <si>
    <t>427.73</t>
  </si>
  <si>
    <t>445.36</t>
  </si>
  <si>
    <t>462.70</t>
  </si>
  <si>
    <t>470.50</t>
  </si>
  <si>
    <t>489.90</t>
  </si>
  <si>
    <t>508.96</t>
  </si>
  <si>
    <t>513.28</t>
  </si>
  <si>
    <t>534.44</t>
  </si>
  <si>
    <t>555.23</t>
  </si>
  <si>
    <t>363.57</t>
  </si>
  <si>
    <t>378.56</t>
  </si>
  <si>
    <t>393.29</t>
  </si>
  <si>
    <t>213.87</t>
  </si>
  <si>
    <t>222.68</t>
  </si>
  <si>
    <t>231.35</t>
  </si>
  <si>
    <t>171.09</t>
  </si>
  <si>
    <t>178.15</t>
  </si>
  <si>
    <t>421.41</t>
  </si>
  <si>
    <t>438.78</t>
  </si>
  <si>
    <t>455.86</t>
  </si>
  <si>
    <t>463.55</t>
  </si>
  <si>
    <t>482.66</t>
  </si>
  <si>
    <t>501.44</t>
  </si>
  <si>
    <t>505.69</t>
  </si>
  <si>
    <t>526.54</t>
  </si>
  <si>
    <t>547.03</t>
  </si>
  <si>
    <t>358.20</t>
  </si>
  <si>
    <t>372.97</t>
  </si>
  <si>
    <t>387.48</t>
  </si>
  <si>
    <t>211.73</t>
  </si>
  <si>
    <t>219.98</t>
  </si>
  <si>
    <t>229.07</t>
  </si>
  <si>
    <t>169.39</t>
  </si>
  <si>
    <t>175.99</t>
  </si>
  <si>
    <t>183.25</t>
  </si>
  <si>
    <t>415.18</t>
  </si>
  <si>
    <t>432.30</t>
  </si>
  <si>
    <t>449.12</t>
  </si>
  <si>
    <t>456.70</t>
  </si>
  <si>
    <t>475.53</t>
  </si>
  <si>
    <t>494.03</t>
  </si>
  <si>
    <t>498.22</t>
  </si>
  <si>
    <t>518.76</t>
  </si>
  <si>
    <t>538.94</t>
  </si>
  <si>
    <t>352.91</t>
  </si>
  <si>
    <t>367.45</t>
  </si>
  <si>
    <t>381.75</t>
  </si>
  <si>
    <t>209.07</t>
  </si>
  <si>
    <t>217.21</t>
  </si>
  <si>
    <t>226.18</t>
  </si>
  <si>
    <t>167.25</t>
  </si>
  <si>
    <t>173.77</t>
  </si>
  <si>
    <t>180.94</t>
  </si>
  <si>
    <t>409.05</t>
  </si>
  <si>
    <t>425.91</t>
  </si>
  <si>
    <t>442.48</t>
  </si>
  <si>
    <t>449.95</t>
  </si>
  <si>
    <t>468.50</t>
  </si>
  <si>
    <t>486.73</t>
  </si>
  <si>
    <t>490.86</t>
  </si>
  <si>
    <t>511.09</t>
  </si>
  <si>
    <t>530.98</t>
  </si>
  <si>
    <t>347.69</t>
  </si>
  <si>
    <t>362.02</t>
  </si>
  <si>
    <t>376.11</t>
  </si>
  <si>
    <t>206.40</t>
  </si>
  <si>
    <t>214.44</t>
  </si>
  <si>
    <t>223.30</t>
  </si>
  <si>
    <t>165.12</t>
  </si>
  <si>
    <t>171.55</t>
  </si>
  <si>
    <t>178.64</t>
  </si>
  <si>
    <t>Propiedad Cliente</t>
  </si>
  <si>
    <t>Compartido</t>
  </si>
  <si>
    <t>Propiedad EPM</t>
  </si>
  <si>
    <t xml:space="preserve">ESPD* </t>
  </si>
  <si>
    <t>Estrato 4, Estrato 1, 2 y 3 (Rango &gt;CS), Oficiales y excentos de contribución</t>
  </si>
  <si>
    <t>Estrato 5, 6 e Industrial y comercial</t>
  </si>
  <si>
    <t>Estrato 1 (Rango 0-CS)</t>
  </si>
  <si>
    <t>Estrato 2 (Rango 0-CS)</t>
  </si>
  <si>
    <t>Estrato 3 (Rango 0-CS)</t>
  </si>
  <si>
    <t>Estrato 1 y 2</t>
  </si>
  <si>
    <t>PROMEDIO TARIFAS DE SERVICIOS PÚBLICOS EPM ACUEDUCTO (Cargo fijo $)</t>
  </si>
  <si>
    <t>DESVIACIÓN ESTÁNDAR TARIFAS DE SERVICIOS PÚBLICOS EPM ACUEDUCTO (Cargo fijo $)</t>
  </si>
  <si>
    <t>IPC</t>
  </si>
  <si>
    <t>PROMEDIO TARIFAS DE SERVICIOS PÚBLICOS EPM ACUEDUCTO (Cargo variable por consumo $/m3)</t>
  </si>
  <si>
    <t>DESVIACIÓN ESTÁNDAR TARIFAS DE SERVICIOS PÚBLICOS EPM ACUEDUCTO (Cargo variable por consumo $/m3)</t>
  </si>
  <si>
    <t>Año/Uso del suelo</t>
  </si>
  <si>
    <t>Variación</t>
  </si>
  <si>
    <t>PROMEDIOS TARIFAS DE SERVICIOS PÚBLICOS EPM ALCANTARILLADO (Cargo fijo $)</t>
  </si>
  <si>
    <t>DESVIACIÓN ESTÁNDAR TARIFAS DE SERVICIOS PÚBLICOS EPM ALCANTARILLADO (Cargo fijo $)</t>
  </si>
  <si>
    <t>PROMEDIO TARIFAS DE SERVICIOS PÚBLICOS EPM ACUEDUCTO (Cargo fijo $) INDEXADO IPC A 2020</t>
  </si>
  <si>
    <t>PROMEDIO TARIFAS DE SERVICIOS PÚBLICOS EPM ACUEDUCTO (Cargo variable por consumo $/m3) INDEXADO IPC A 2020</t>
  </si>
  <si>
    <t>PROMEDIO TARIFAS DE SERVICIOS PÚBLICOS EPM ALCANTARILLADO (Cargo fijo $) INDEXADO IPC A 2020</t>
  </si>
  <si>
    <t>PROMEDIO TARIFAS DE SERVICIOS PÚBLICOS EPM ALCANTARILLADO (Cargo variable por consumo $/m3)</t>
  </si>
  <si>
    <t>DESVIACIÓN ESTÁNDAR TARIFAS DE SERVICIOS PÚBLICOS EPM ALCANTARILLADO (Cargo variable por consumo $/m3)</t>
  </si>
  <si>
    <t>PROMEDIO TARIFAS DE SERVICIOS PÚBLICOS EPM ALCANTARILLADO (Cargo variable por consumo $/m3) INDEXADO IPC A 2020</t>
  </si>
  <si>
    <t>PROMEDIO TARIFAS DE SERVICIOS PÚBLICOS EPM ACUEDUCTO CONSOLIDADO INDEXADO IPC A 2020 (10M3)</t>
  </si>
  <si>
    <t>PROMEDIO TARIFAS DE SERVICIOS PÚBLICOS EPM ALCANTARILLADO CONSOLIDADO INDEXADO IPC A 2020</t>
  </si>
  <si>
    <t>PROMEDIOS TARIFAS DE SERVICIOS PÚBLICOS EPM ENERGÍA PROMEDIO</t>
  </si>
  <si>
    <t>DESVIACIÓN ESTÁNDAR TARIFAS DE SERVICIOS PÚBLICOS EPM ENERGÍA PROMEDIO</t>
  </si>
  <si>
    <t>TARIFAS DE SERVICIOS PÚBLICOS EPM ACUEDUCTO (MES DE FACTURACIÓN)</t>
  </si>
  <si>
    <t>TARIFAS DE SERVICIOS PÚBLICOS EPM ACUEDUCTO (Cargo fijo $) (MES DE FACTURACIÓN)</t>
  </si>
  <si>
    <t>TARIFAS DE SERVICIOS PÚBLICOS EPM ACUEDUCTO (Cargo variable por consumo $/m3) MES FACTURACIÓN</t>
  </si>
  <si>
    <t>TARIFAS DE SERVICIOS PÚBLICOS EPM ALCANTARILLADO MES DE FACTURACIÓN</t>
  </si>
  <si>
    <t>TARIFAS DE SERVICIOS PÚBLICOS EPM ALCANTARILLADO (Cargo fijo $) MES DE FACTURACIÓN</t>
  </si>
  <si>
    <t>TARIFAS DE SERVICIOS PÚBLICOS EPM ALCANTARILLADO (Cargo variable por consumo $/m3) MES DE FACTURACIÓN</t>
  </si>
  <si>
    <t xml:space="preserve">TARIFAS DE SERVICIOS PÚBLICOS EPM ACUEDUCTO ESTRATO 4 (Cargo fijo $) (MES DE FACTURACIÓN) </t>
  </si>
  <si>
    <t>Cargo (Nominal)</t>
  </si>
  <si>
    <t>Cargo</t>
  </si>
  <si>
    <t>TARIFAS DE SERVICIOS PÚBLICOS EPM ACUEDUCTO ESTRATO 4 (Cargo variable por consumo $/m3) MES FACTURACIÓN</t>
  </si>
  <si>
    <t>TARIFAS DE SERVICIOS PÚBLICOS EPM ALCANTARILLADO ESTRATO 4 (Cargo fijo $) MES DE FACTURACIÓN</t>
  </si>
  <si>
    <t>TARIFAS DE SERVICIOS PÚBLICOS EPM GAS NATURAL (Cargo por consumo $/m3)</t>
  </si>
  <si>
    <t>TARIFAS DE SERVICIOS PÚBLICOS EPM GAS MES FACTURACIÓN</t>
  </si>
  <si>
    <t>TARIFAS DE SERVICIOS PÚBLICOS EPM GAS NATURAL (Cargo fijo $) MES FACTURACIÓN</t>
  </si>
  <si>
    <t>TARIFAS DE SERVICIOS PÚBLICOS EPM GAS NATURAL (Cargo por consumo $/m3) MES FACTURACIÓN</t>
  </si>
  <si>
    <t>Estrato 4, Estrato 1, 2 y 3 (Rango &gt;CS), Oficiales y exentos de contribución</t>
  </si>
  <si>
    <t>Oficial y exentos de contribución</t>
  </si>
  <si>
    <t>Estrato 4, Oficial y exenta</t>
  </si>
  <si>
    <t>Estrato 4 y Oficial y exenta</t>
  </si>
  <si>
    <t>Estrato 4, Estratos 1,2 y 3 (&gt;VS m3) y Oficiales y exentos</t>
  </si>
  <si>
    <t>Estrato 4, Estrato 1,2 y 3 (&gt;VS m3) y Oficiales y exentos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</si>
</sst>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\ #,##0.00"/>
    <numFmt numFmtId="165" formatCode="0.000"/>
    <numFmt numFmtId="166" formatCode="0.0%"/>
  </numFmts>
  <fonts count="10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b/>
      <sz val="11"/>
      <color rgb="FF000000"/>
      <name val="Calibri"/>
    </font>
    <font>
      <sz val="8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11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C6E0B4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7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/>
    </xf>
    <xf numFmtId="0" fontId="1" fillId="0" borderId="2" xfId="0" applyFont="1" applyBorder="1"/>
    <xf numFmtId="0" fontId="0" fillId="0" borderId="2" xfId="0" applyBorder="1"/>
    <xf numFmtId="0" fontId="1" fillId="3" borderId="2" xfId="0" applyFont="1" applyFill="1" applyBorder="1" applyAlignment="1">
      <alignment horizontal="center" vertical="center"/>
    </xf>
    <xf numFmtId="0" fontId="1" fillId="0" borderId="3" xfId="0" applyFont="1" applyBorder="1"/>
    <xf numFmtId="0" fontId="1" fillId="0" borderId="8" xfId="0" applyFont="1" applyBorder="1"/>
    <xf numFmtId="0" fontId="0" fillId="0" borderId="3" xfId="0" applyBorder="1"/>
    <xf numFmtId="0" fontId="0" fillId="0" borderId="8" xfId="0" applyBorder="1"/>
    <xf numFmtId="0" fontId="1" fillId="3" borderId="7" xfId="0" applyFont="1" applyFill="1" applyBorder="1" applyAlignment="1">
      <alignment horizontal="center" vertical="center"/>
    </xf>
    <xf numFmtId="0" fontId="1" fillId="0" borderId="5" xfId="0" applyFont="1" applyBorder="1"/>
    <xf numFmtId="0" fontId="1" fillId="0" borderId="6" xfId="0" applyFont="1" applyBorder="1"/>
    <xf numFmtId="0" fontId="0" fillId="0" borderId="12" xfId="0" applyBorder="1"/>
    <xf numFmtId="164" fontId="1" fillId="0" borderId="1" xfId="0" applyNumberFormat="1" applyFont="1" applyBorder="1"/>
    <xf numFmtId="0" fontId="0" fillId="0" borderId="13" xfId="0" applyBorder="1"/>
    <xf numFmtId="0" fontId="1" fillId="0" borderId="12" xfId="0" applyFont="1" applyBorder="1"/>
    <xf numFmtId="2" fontId="1" fillId="0" borderId="12" xfId="0" applyNumberFormat="1" applyFont="1" applyBorder="1"/>
    <xf numFmtId="164" fontId="1" fillId="0" borderId="2" xfId="0" applyNumberFormat="1" applyFont="1" applyBorder="1"/>
    <xf numFmtId="0" fontId="0" fillId="0" borderId="14" xfId="0" applyBorder="1"/>
    <xf numFmtId="0" fontId="1" fillId="3" borderId="12" xfId="0" applyFont="1" applyFill="1" applyBorder="1" applyAlignment="1">
      <alignment vertical="center"/>
    </xf>
    <xf numFmtId="0" fontId="1" fillId="3" borderId="12" xfId="0" applyFont="1" applyFill="1" applyBorder="1" applyAlignment="1">
      <alignment horizontal="center" vertical="center"/>
    </xf>
    <xf numFmtId="0" fontId="0" fillId="0" borderId="6" xfId="0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7" xfId="0" applyFont="1" applyBorder="1"/>
    <xf numFmtId="0" fontId="1" fillId="0" borderId="13" xfId="0" applyFont="1" applyBorder="1"/>
    <xf numFmtId="0" fontId="1" fillId="0" borderId="11" xfId="0" applyFont="1" applyBorder="1"/>
    <xf numFmtId="0" fontId="0" fillId="0" borderId="5" xfId="0" applyBorder="1"/>
    <xf numFmtId="0" fontId="1" fillId="0" borderId="10" xfId="0" applyFont="1" applyBorder="1"/>
    <xf numFmtId="0" fontId="1" fillId="0" borderId="19" xfId="0" applyFont="1" applyBorder="1"/>
    <xf numFmtId="0" fontId="1" fillId="3" borderId="7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" fillId="5" borderId="12" xfId="0" applyFont="1" applyFill="1" applyBorder="1" applyAlignment="1">
      <alignment vertical="center"/>
    </xf>
    <xf numFmtId="0" fontId="0" fillId="5" borderId="12" xfId="0" applyFill="1" applyBorder="1"/>
    <xf numFmtId="0" fontId="1" fillId="5" borderId="12" xfId="0" applyFont="1" applyFill="1" applyBorder="1"/>
    <xf numFmtId="0" fontId="0" fillId="0" borderId="20" xfId="0" applyBorder="1"/>
    <xf numFmtId="0" fontId="1" fillId="3" borderId="19" xfId="0" applyFont="1" applyFill="1" applyBorder="1" applyAlignment="1">
      <alignment horizontal="center" vertical="center"/>
    </xf>
    <xf numFmtId="0" fontId="0" fillId="0" borderId="7" xfId="0" applyBorder="1"/>
    <xf numFmtId="0" fontId="1" fillId="3" borderId="13" xfId="0" applyFont="1" applyFill="1" applyBorder="1" applyAlignment="1">
      <alignment vertical="center"/>
    </xf>
    <xf numFmtId="0" fontId="0" fillId="0" borderId="18" xfId="0" applyBorder="1"/>
    <xf numFmtId="0" fontId="1" fillId="3" borderId="16" xfId="0" applyFont="1" applyFill="1" applyBorder="1" applyAlignment="1">
      <alignment vertical="center"/>
    </xf>
    <xf numFmtId="0" fontId="0" fillId="0" borderId="16" xfId="0" applyBorder="1"/>
    <xf numFmtId="0" fontId="0" fillId="0" borderId="21" xfId="0" applyBorder="1"/>
    <xf numFmtId="0" fontId="0" fillId="0" borderId="22" xfId="0" applyBorder="1"/>
    <xf numFmtId="43" fontId="0" fillId="0" borderId="0" xfId="1" applyFont="1"/>
    <xf numFmtId="0" fontId="1" fillId="3" borderId="7" xfId="0" applyFont="1" applyFill="1" applyBorder="1" applyAlignment="1">
      <alignment horizontal="center" vertical="center"/>
    </xf>
    <xf numFmtId="4" fontId="0" fillId="0" borderId="12" xfId="0" applyNumberFormat="1" applyBorder="1"/>
    <xf numFmtId="43" fontId="0" fillId="0" borderId="12" xfId="1" applyFont="1" applyBorder="1"/>
    <xf numFmtId="0" fontId="8" fillId="0" borderId="12" xfId="0" applyFont="1" applyFill="1" applyBorder="1"/>
    <xf numFmtId="0" fontId="7" fillId="0" borderId="12" xfId="0" applyFont="1" applyBorder="1"/>
    <xf numFmtId="43" fontId="1" fillId="0" borderId="1" xfId="1" applyFont="1" applyBorder="1"/>
    <xf numFmtId="43" fontId="0" fillId="0" borderId="1" xfId="1" applyFont="1" applyBorder="1"/>
    <xf numFmtId="43" fontId="1" fillId="0" borderId="12" xfId="1" applyFont="1" applyBorder="1"/>
    <xf numFmtId="43" fontId="1" fillId="5" borderId="12" xfId="1" applyFont="1" applyFill="1" applyBorder="1" applyAlignment="1">
      <alignment vertical="center"/>
    </xf>
    <xf numFmtId="43" fontId="0" fillId="5" borderId="12" xfId="1" applyFont="1" applyFill="1" applyBorder="1"/>
    <xf numFmtId="43" fontId="0" fillId="0" borderId="14" xfId="1" applyFont="1" applyBorder="1"/>
    <xf numFmtId="43" fontId="1" fillId="5" borderId="12" xfId="1" applyFont="1" applyFill="1" applyBorder="1"/>
    <xf numFmtId="43" fontId="1" fillId="0" borderId="7" xfId="1" applyFont="1" applyBorder="1"/>
    <xf numFmtId="43" fontId="1" fillId="0" borderId="2" xfId="1" applyFont="1" applyBorder="1"/>
    <xf numFmtId="43" fontId="0" fillId="0" borderId="7" xfId="1" applyFont="1" applyBorder="1"/>
    <xf numFmtId="43" fontId="0" fillId="0" borderId="2" xfId="1" applyFont="1" applyBorder="1"/>
    <xf numFmtId="43" fontId="0" fillId="0" borderId="20" xfId="1" applyFont="1" applyBorder="1"/>
    <xf numFmtId="43" fontId="0" fillId="0" borderId="13" xfId="1" applyFont="1" applyBorder="1"/>
    <xf numFmtId="43" fontId="1" fillId="0" borderId="6" xfId="1" applyFont="1" applyBorder="1"/>
    <xf numFmtId="43" fontId="0" fillId="0" borderId="6" xfId="1" applyFont="1" applyBorder="1"/>
    <xf numFmtId="43" fontId="0" fillId="0" borderId="18" xfId="1" applyFont="1" applyBorder="1"/>
    <xf numFmtId="43" fontId="0" fillId="0" borderId="15" xfId="1" applyFont="1" applyBorder="1"/>
    <xf numFmtId="0" fontId="9" fillId="0" borderId="1" xfId="0" applyFont="1" applyBorder="1"/>
    <xf numFmtId="4" fontId="9" fillId="0" borderId="1" xfId="0" applyNumberFormat="1" applyFont="1" applyBorder="1"/>
    <xf numFmtId="4" fontId="1" fillId="0" borderId="1" xfId="0" applyNumberFormat="1" applyFont="1" applyBorder="1"/>
    <xf numFmtId="4" fontId="0" fillId="0" borderId="1" xfId="0" applyNumberFormat="1" applyBorder="1"/>
    <xf numFmtId="4" fontId="9" fillId="0" borderId="2" xfId="0" applyNumberFormat="1" applyFont="1" applyBorder="1"/>
    <xf numFmtId="4" fontId="9" fillId="0" borderId="12" xfId="0" applyNumberFormat="1" applyFont="1" applyBorder="1"/>
    <xf numFmtId="0" fontId="1" fillId="0" borderId="1" xfId="0" applyNumberFormat="1" applyFont="1" applyBorder="1"/>
    <xf numFmtId="4" fontId="1" fillId="0" borderId="2" xfId="0" applyNumberFormat="1" applyFont="1" applyBorder="1"/>
    <xf numFmtId="4" fontId="0" fillId="0" borderId="3" xfId="0" applyNumberFormat="1" applyBorder="1"/>
    <xf numFmtId="4" fontId="1" fillId="0" borderId="6" xfId="0" applyNumberFormat="1" applyFont="1" applyBorder="1"/>
    <xf numFmtId="4" fontId="0" fillId="7" borderId="12" xfId="0" applyNumberFormat="1" applyFill="1" applyBorder="1"/>
    <xf numFmtId="4" fontId="1" fillId="7" borderId="1" xfId="0" applyNumberFormat="1" applyFont="1" applyFill="1" applyBorder="1"/>
    <xf numFmtId="4" fontId="0" fillId="7" borderId="1" xfId="0" applyNumberFormat="1" applyFill="1" applyBorder="1"/>
    <xf numFmtId="4" fontId="9" fillId="7" borderId="1" xfId="0" applyNumberFormat="1" applyFont="1" applyFill="1" applyBorder="1"/>
    <xf numFmtId="4" fontId="0" fillId="0" borderId="2" xfId="0" applyNumberFormat="1" applyBorder="1"/>
    <xf numFmtId="4" fontId="0" fillId="0" borderId="0" xfId="0" applyNumberFormat="1"/>
    <xf numFmtId="4" fontId="0" fillId="0" borderId="6" xfId="0" applyNumberFormat="1" applyBorder="1"/>
    <xf numFmtId="0" fontId="1" fillId="5" borderId="2" xfId="0" applyFont="1" applyFill="1" applyBorder="1"/>
    <xf numFmtId="4" fontId="0" fillId="7" borderId="2" xfId="0" applyNumberFormat="1" applyFill="1" applyBorder="1"/>
    <xf numFmtId="0" fontId="0" fillId="5" borderId="2" xfId="0" applyFill="1" applyBorder="1"/>
    <xf numFmtId="4" fontId="0" fillId="6" borderId="12" xfId="0" applyNumberFormat="1" applyFill="1" applyBorder="1"/>
    <xf numFmtId="0" fontId="0" fillId="6" borderId="12" xfId="0" applyFill="1" applyBorder="1"/>
    <xf numFmtId="2" fontId="1" fillId="0" borderId="1" xfId="0" applyNumberFormat="1" applyFont="1" applyBorder="1"/>
    <xf numFmtId="4" fontId="0" fillId="0" borderId="5" xfId="0" applyNumberFormat="1" applyBorder="1"/>
    <xf numFmtId="4" fontId="0" fillId="8" borderId="1" xfId="0" applyNumberFormat="1" applyFill="1" applyBorder="1"/>
    <xf numFmtId="4" fontId="0" fillId="8" borderId="12" xfId="0" applyNumberFormat="1" applyFill="1" applyBorder="1"/>
    <xf numFmtId="4" fontId="0" fillId="8" borderId="6" xfId="0" applyNumberFormat="1" applyFill="1" applyBorder="1"/>
    <xf numFmtId="2" fontId="0" fillId="0" borderId="1" xfId="0" applyNumberFormat="1" applyBorder="1"/>
    <xf numFmtId="0" fontId="0" fillId="0" borderId="0" xfId="0" applyBorder="1"/>
    <xf numFmtId="0" fontId="2" fillId="4" borderId="0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8" fillId="0" borderId="12" xfId="0" applyFont="1" applyBorder="1"/>
    <xf numFmtId="0" fontId="8" fillId="0" borderId="16" xfId="0" applyFont="1" applyBorder="1"/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43" fontId="0" fillId="0" borderId="12" xfId="0" applyNumberFormat="1" applyBorder="1"/>
    <xf numFmtId="43" fontId="1" fillId="0" borderId="2" xfId="0" applyNumberFormat="1" applyFont="1" applyBorder="1"/>
    <xf numFmtId="43" fontId="1" fillId="0" borderId="1" xfId="0" applyNumberFormat="1" applyFont="1" applyBorder="1"/>
    <xf numFmtId="43" fontId="0" fillId="9" borderId="12" xfId="1" applyFont="1" applyFill="1" applyBorder="1"/>
    <xf numFmtId="43" fontId="0" fillId="10" borderId="12" xfId="1" applyFont="1" applyFill="1" applyBorder="1"/>
    <xf numFmtId="43" fontId="0" fillId="11" borderId="12" xfId="1" applyFont="1" applyFill="1" applyBorder="1"/>
    <xf numFmtId="43" fontId="0" fillId="8" borderId="12" xfId="1" applyFont="1" applyFill="1" applyBorder="1"/>
    <xf numFmtId="0" fontId="0" fillId="0" borderId="0" xfId="0" applyAlignment="1">
      <alignment horizontal="center" vertical="center"/>
    </xf>
    <xf numFmtId="0" fontId="0" fillId="7" borderId="12" xfId="0" applyFill="1" applyBorder="1" applyAlignment="1">
      <alignment horizontal="center" vertical="center" wrapText="1"/>
    </xf>
    <xf numFmtId="0" fontId="0" fillId="7" borderId="18" xfId="0" applyFill="1" applyBorder="1" applyAlignment="1">
      <alignment horizontal="center" vertical="center" wrapText="1"/>
    </xf>
    <xf numFmtId="0" fontId="0" fillId="7" borderId="12" xfId="0" applyFill="1" applyBorder="1" applyAlignment="1">
      <alignment horizontal="center" vertical="center"/>
    </xf>
    <xf numFmtId="0" fontId="8" fillId="0" borderId="26" xfId="0" applyFont="1" applyBorder="1"/>
    <xf numFmtId="43" fontId="1" fillId="0" borderId="14" xfId="1" applyFont="1" applyBorder="1"/>
    <xf numFmtId="43" fontId="1" fillId="0" borderId="12" xfId="0" applyNumberFormat="1" applyFont="1" applyBorder="1"/>
    <xf numFmtId="0" fontId="1" fillId="2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43" fontId="0" fillId="0" borderId="12" xfId="0" applyNumberFormat="1" applyBorder="1" applyAlignment="1">
      <alignment horizontal="center" vertical="center"/>
    </xf>
    <xf numFmtId="0" fontId="2" fillId="4" borderId="12" xfId="0" applyFont="1" applyFill="1" applyBorder="1" applyAlignment="1">
      <alignment horizontal="center"/>
    </xf>
    <xf numFmtId="165" fontId="0" fillId="0" borderId="12" xfId="0" applyNumberFormat="1" applyBorder="1"/>
    <xf numFmtId="9" fontId="1" fillId="0" borderId="12" xfId="2" applyFont="1" applyBorder="1"/>
    <xf numFmtId="9" fontId="1" fillId="0" borderId="12" xfId="2" applyNumberFormat="1" applyFont="1" applyBorder="1"/>
    <xf numFmtId="0" fontId="9" fillId="2" borderId="12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 wrapText="1"/>
    </xf>
    <xf numFmtId="9" fontId="0" fillId="0" borderId="12" xfId="2" applyFont="1" applyBorder="1"/>
    <xf numFmtId="43" fontId="1" fillId="0" borderId="12" xfId="1" applyFont="1" applyFill="1" applyBorder="1"/>
    <xf numFmtId="43" fontId="0" fillId="0" borderId="12" xfId="1" applyFont="1" applyFill="1" applyBorder="1"/>
    <xf numFmtId="43" fontId="1" fillId="0" borderId="12" xfId="1" applyFont="1" applyFill="1" applyBorder="1" applyAlignment="1">
      <alignment vertical="center"/>
    </xf>
    <xf numFmtId="9" fontId="1" fillId="0" borderId="12" xfId="2" applyNumberFormat="1" applyFont="1" applyFill="1" applyBorder="1"/>
    <xf numFmtId="0" fontId="0" fillId="0" borderId="0" xfId="0" applyAlignment="1">
      <alignment vertical="center" wrapText="1"/>
    </xf>
    <xf numFmtId="2" fontId="0" fillId="0" borderId="12" xfId="0" applyNumberFormat="1" applyBorder="1"/>
    <xf numFmtId="0" fontId="9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43" fontId="1" fillId="0" borderId="6" xfId="0" applyNumberFormat="1" applyFont="1" applyBorder="1"/>
    <xf numFmtId="0" fontId="1" fillId="3" borderId="12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9" fontId="1" fillId="0" borderId="1" xfId="2" applyFont="1" applyBorder="1"/>
    <xf numFmtId="43" fontId="1" fillId="0" borderId="17" xfId="0" applyNumberFormat="1" applyFont="1" applyBorder="1"/>
    <xf numFmtId="9" fontId="1" fillId="0" borderId="6" xfId="2" applyFont="1" applyBorder="1"/>
    <xf numFmtId="0" fontId="1" fillId="0" borderId="1" xfId="0" applyFont="1" applyFill="1" applyBorder="1"/>
    <xf numFmtId="4" fontId="1" fillId="0" borderId="1" xfId="0" applyNumberFormat="1" applyFont="1" applyFill="1" applyBorder="1"/>
    <xf numFmtId="0" fontId="0" fillId="0" borderId="1" xfId="0" applyFill="1" applyBorder="1"/>
    <xf numFmtId="4" fontId="0" fillId="0" borderId="1" xfId="0" applyNumberFormat="1" applyFill="1" applyBorder="1"/>
    <xf numFmtId="4" fontId="0" fillId="0" borderId="3" xfId="0" applyNumberFormat="1" applyFill="1" applyBorder="1"/>
    <xf numFmtId="0" fontId="1" fillId="0" borderId="2" xfId="0" applyFont="1" applyFill="1" applyBorder="1"/>
    <xf numFmtId="4" fontId="0" fillId="0" borderId="2" xfId="0" applyNumberFormat="1" applyFill="1" applyBorder="1"/>
    <xf numFmtId="0" fontId="0" fillId="0" borderId="2" xfId="0" applyFill="1" applyBorder="1"/>
    <xf numFmtId="4" fontId="0" fillId="0" borderId="0" xfId="0" applyNumberFormat="1" applyFill="1"/>
    <xf numFmtId="0" fontId="1" fillId="0" borderId="12" xfId="0" applyFont="1" applyFill="1" applyBorder="1"/>
    <xf numFmtId="4" fontId="0" fillId="0" borderId="12" xfId="0" applyNumberFormat="1" applyFill="1" applyBorder="1"/>
    <xf numFmtId="0" fontId="0" fillId="0" borderId="12" xfId="0" applyFill="1" applyBorder="1"/>
    <xf numFmtId="0" fontId="1" fillId="0" borderId="6" xfId="0" applyFont="1" applyFill="1" applyBorder="1"/>
    <xf numFmtId="4" fontId="0" fillId="0" borderId="6" xfId="0" applyNumberFormat="1" applyFill="1" applyBorder="1"/>
    <xf numFmtId="0" fontId="0" fillId="0" borderId="6" xfId="0" applyFill="1" applyBorder="1"/>
    <xf numFmtId="2" fontId="1" fillId="0" borderId="1" xfId="0" applyNumberFormat="1" applyFont="1" applyFill="1" applyBorder="1"/>
    <xf numFmtId="4" fontId="0" fillId="0" borderId="5" xfId="0" applyNumberFormat="1" applyFill="1" applyBorder="1"/>
    <xf numFmtId="2" fontId="0" fillId="0" borderId="1" xfId="0" applyNumberFormat="1" applyFill="1" applyBorder="1"/>
    <xf numFmtId="4" fontId="9" fillId="0" borderId="1" xfId="0" applyNumberFormat="1" applyFont="1" applyFill="1" applyBorder="1"/>
    <xf numFmtId="4" fontId="1" fillId="0" borderId="2" xfId="0" applyNumberFormat="1" applyFont="1" applyFill="1" applyBorder="1"/>
    <xf numFmtId="4" fontId="1" fillId="0" borderId="6" xfId="0" applyNumberFormat="1" applyFont="1" applyFill="1" applyBorder="1"/>
    <xf numFmtId="4" fontId="0" fillId="0" borderId="17" xfId="0" applyNumberFormat="1" applyBorder="1"/>
    <xf numFmtId="9" fontId="1" fillId="0" borderId="5" xfId="2" applyFont="1" applyBorder="1"/>
    <xf numFmtId="4" fontId="1" fillId="0" borderId="12" xfId="0" applyNumberFormat="1" applyFont="1" applyBorder="1"/>
    <xf numFmtId="4" fontId="1" fillId="0" borderId="12" xfId="0" applyNumberFormat="1" applyFont="1" applyFill="1" applyBorder="1"/>
    <xf numFmtId="0" fontId="2" fillId="0" borderId="0" xfId="0" applyFont="1" applyFill="1" applyBorder="1" applyAlignment="1"/>
    <xf numFmtId="0" fontId="0" fillId="0" borderId="0" xfId="0" applyFill="1" applyBorder="1"/>
    <xf numFmtId="166" fontId="1" fillId="0" borderId="6" xfId="2" applyNumberFormat="1" applyFont="1" applyBorder="1"/>
    <xf numFmtId="166" fontId="1" fillId="0" borderId="1" xfId="2" applyNumberFormat="1" applyFont="1" applyBorder="1"/>
    <xf numFmtId="166" fontId="1" fillId="0" borderId="5" xfId="2" applyNumberFormat="1" applyFont="1" applyBorder="1"/>
    <xf numFmtId="4" fontId="0" fillId="13" borderId="12" xfId="0" applyNumberFormat="1" applyFill="1" applyBorder="1"/>
    <xf numFmtId="0" fontId="0" fillId="13" borderId="12" xfId="0" applyFill="1" applyBorder="1"/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4" borderId="16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0" fontId="0" fillId="7" borderId="12" xfId="0" applyFill="1" applyBorder="1" applyAlignment="1">
      <alignment horizontal="center"/>
    </xf>
    <xf numFmtId="0" fontId="0" fillId="7" borderId="23" xfId="0" applyFill="1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0" fontId="0" fillId="7" borderId="22" xfId="0" applyFill="1" applyBorder="1" applyAlignment="1">
      <alignment horizontal="center" vertical="center"/>
    </xf>
    <xf numFmtId="0" fontId="0" fillId="7" borderId="26" xfId="0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7" borderId="27" xfId="0" applyFill="1" applyBorder="1" applyAlignment="1">
      <alignment horizontal="center" vertical="center"/>
    </xf>
    <xf numFmtId="0" fontId="0" fillId="12" borderId="0" xfId="0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0" fillId="0" borderId="3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/>
    </xf>
    <xf numFmtId="0" fontId="2" fillId="4" borderId="30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onnections" Target="connection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400" i="0">
                <a:effectLst/>
              </a:rPr>
              <a:t>Cargo fijo del servicio de Gas natural para estratos 3 y 4, 2016-2020 (valores nominales y variación porcentual)</a:t>
            </a:r>
            <a:endParaRPr lang="es-419" sz="1400" i="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419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'Variaciones gas'!$AW$2:$AW$4</c:f>
              <c:strCache>
                <c:ptCount val="3"/>
                <c:pt idx="0">
                  <c:v>Estrato 3 y 4</c:v>
                </c:pt>
                <c:pt idx="2">
                  <c:v>Cargo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multiLvlStrRef>
              <c:f>'Variaciones gas'!$AU$5:$AV$64</c:f>
              <c:multiLvlStrCache>
                <c:ptCount val="60"/>
                <c:lvl>
                  <c:pt idx="0">
                    <c:v>Enero 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 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  <c:pt idx="24">
                    <c:v>Enero </c:v>
                  </c:pt>
                  <c:pt idx="25">
                    <c:v>Febrero</c:v>
                  </c:pt>
                  <c:pt idx="26">
                    <c:v>Marzo</c:v>
                  </c:pt>
                  <c:pt idx="27">
                    <c:v>Abril</c:v>
                  </c:pt>
                  <c:pt idx="28">
                    <c:v>Mayo</c:v>
                  </c:pt>
                  <c:pt idx="29">
                    <c:v>Junio</c:v>
                  </c:pt>
                  <c:pt idx="30">
                    <c:v>Julio</c:v>
                  </c:pt>
                  <c:pt idx="31">
                    <c:v>Agosto</c:v>
                  </c:pt>
                  <c:pt idx="32">
                    <c:v>Septiembre</c:v>
                  </c:pt>
                  <c:pt idx="33">
                    <c:v>Octubre</c:v>
                  </c:pt>
                  <c:pt idx="34">
                    <c:v>Noviembre</c:v>
                  </c:pt>
                  <c:pt idx="35">
                    <c:v>Diciembre</c:v>
                  </c:pt>
                  <c:pt idx="36">
                    <c:v>Enero </c:v>
                  </c:pt>
                  <c:pt idx="37">
                    <c:v>Febrero</c:v>
                  </c:pt>
                  <c:pt idx="38">
                    <c:v>Marzo</c:v>
                  </c:pt>
                  <c:pt idx="39">
                    <c:v>Abril</c:v>
                  </c:pt>
                  <c:pt idx="40">
                    <c:v>Mayo</c:v>
                  </c:pt>
                  <c:pt idx="41">
                    <c:v>Junio</c:v>
                  </c:pt>
                  <c:pt idx="42">
                    <c:v>Julio</c:v>
                  </c:pt>
                  <c:pt idx="43">
                    <c:v>Agosto</c:v>
                  </c:pt>
                  <c:pt idx="44">
                    <c:v>Septiembre</c:v>
                  </c:pt>
                  <c:pt idx="45">
                    <c:v>Octubre</c:v>
                  </c:pt>
                  <c:pt idx="46">
                    <c:v>Noviembre</c:v>
                  </c:pt>
                  <c:pt idx="47">
                    <c:v>Diciembre</c:v>
                  </c:pt>
                  <c:pt idx="48">
                    <c:v>Enero </c:v>
                  </c:pt>
                  <c:pt idx="49">
                    <c:v>Febrero</c:v>
                  </c:pt>
                  <c:pt idx="50">
                    <c:v>Marzo</c:v>
                  </c:pt>
                  <c:pt idx="51">
                    <c:v>Abril</c:v>
                  </c:pt>
                  <c:pt idx="52">
                    <c:v>Mayo</c:v>
                  </c:pt>
                  <c:pt idx="53">
                    <c:v>Junio</c:v>
                  </c:pt>
                  <c:pt idx="54">
                    <c:v>Julio</c:v>
                  </c:pt>
                  <c:pt idx="55">
                    <c:v>Agosto</c:v>
                  </c:pt>
                  <c:pt idx="56">
                    <c:v>Septiembre</c:v>
                  </c:pt>
                  <c:pt idx="57">
                    <c:v>Octubre</c:v>
                  </c:pt>
                  <c:pt idx="58">
                    <c:v>Noviembre</c:v>
                  </c:pt>
                  <c:pt idx="59">
                    <c:v>Diciembre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  <c:pt idx="36">
                    <c:v>2019</c:v>
                  </c:pt>
                  <c:pt idx="48">
                    <c:v>2020</c:v>
                  </c:pt>
                </c:lvl>
              </c:multiLvlStrCache>
            </c:multiLvlStrRef>
          </c:cat>
          <c:val>
            <c:numRef>
              <c:f>'Variaciones gas'!$AW$5:$AW$64</c:f>
              <c:numCache>
                <c:formatCode>#,##0.00</c:formatCode>
                <c:ptCount val="60"/>
                <c:pt idx="0">
                  <c:v>2813.85</c:v>
                </c:pt>
                <c:pt idx="1">
                  <c:v>2827.81</c:v>
                </c:pt>
                <c:pt idx="2">
                  <c:v>2860.77</c:v>
                </c:pt>
                <c:pt idx="3">
                  <c:v>2893.64</c:v>
                </c:pt>
                <c:pt idx="4">
                  <c:v>2917.27</c:v>
                </c:pt>
                <c:pt idx="5">
                  <c:v>2928.12</c:v>
                </c:pt>
                <c:pt idx="6">
                  <c:v>2939.39</c:v>
                </c:pt>
                <c:pt idx="7">
                  <c:v>2949.73</c:v>
                </c:pt>
                <c:pt idx="8">
                  <c:v>2961.38</c:v>
                </c:pt>
                <c:pt idx="9">
                  <c:v>2948.35</c:v>
                </c:pt>
                <c:pt idx="10">
                  <c:v>2948.35</c:v>
                </c:pt>
                <c:pt idx="11">
                  <c:v>2937.67</c:v>
                </c:pt>
                <c:pt idx="12">
                  <c:v>2937.31</c:v>
                </c:pt>
                <c:pt idx="13">
                  <c:v>2945.79</c:v>
                </c:pt>
                <c:pt idx="14">
                  <c:v>2972.32</c:v>
                </c:pt>
                <c:pt idx="15">
                  <c:v>2998.34</c:v>
                </c:pt>
                <c:pt idx="16">
                  <c:v>3008.67</c:v>
                </c:pt>
                <c:pt idx="17">
                  <c:v>3018.97</c:v>
                </c:pt>
                <c:pt idx="18">
                  <c:v>3022</c:v>
                </c:pt>
                <c:pt idx="19">
                  <c:v>3021.73</c:v>
                </c:pt>
                <c:pt idx="20">
                  <c:v>3021.73</c:v>
                </c:pt>
                <c:pt idx="21">
                  <c:v>3021.7</c:v>
                </c:pt>
                <c:pt idx="22">
                  <c:v>3014.34</c:v>
                </c:pt>
                <c:pt idx="23">
                  <c:v>3014.34</c:v>
                </c:pt>
                <c:pt idx="24">
                  <c:v>3012.69</c:v>
                </c:pt>
                <c:pt idx="25">
                  <c:v>3020.46</c:v>
                </c:pt>
                <c:pt idx="27">
                  <c:v>3053.27</c:v>
                </c:pt>
                <c:pt idx="28">
                  <c:v>3056.82</c:v>
                </c:pt>
                <c:pt idx="29">
                  <c:v>3067.07</c:v>
                </c:pt>
                <c:pt idx="30">
                  <c:v>3071.02</c:v>
                </c:pt>
                <c:pt idx="31">
                  <c:v>3071.93</c:v>
                </c:pt>
                <c:pt idx="32">
                  <c:v>3064.21</c:v>
                </c:pt>
                <c:pt idx="33">
                  <c:v>3064.04</c:v>
                </c:pt>
                <c:pt idx="34">
                  <c:v>3065.16</c:v>
                </c:pt>
                <c:pt idx="35">
                  <c:v>3064.9</c:v>
                </c:pt>
                <c:pt idx="36">
                  <c:v>3064.98</c:v>
                </c:pt>
                <c:pt idx="37">
                  <c:v>3070.18</c:v>
                </c:pt>
                <c:pt idx="38">
                  <c:v>3070.18</c:v>
                </c:pt>
                <c:pt idx="39">
                  <c:v>3098.6</c:v>
                </c:pt>
                <c:pt idx="40">
                  <c:v>3108.21</c:v>
                </c:pt>
                <c:pt idx="41">
                  <c:v>3108.21</c:v>
                </c:pt>
                <c:pt idx="42">
                  <c:v>3125.57</c:v>
                </c:pt>
                <c:pt idx="43">
                  <c:v>3129.96</c:v>
                </c:pt>
                <c:pt idx="44">
                  <c:v>3133.06</c:v>
                </c:pt>
                <c:pt idx="45">
                  <c:v>3131.9</c:v>
                </c:pt>
                <c:pt idx="46">
                  <c:v>3131.9</c:v>
                </c:pt>
                <c:pt idx="47">
                  <c:v>3136.14</c:v>
                </c:pt>
                <c:pt idx="48">
                  <c:v>3135.6</c:v>
                </c:pt>
                <c:pt idx="49">
                  <c:v>3139.49</c:v>
                </c:pt>
                <c:pt idx="50">
                  <c:v>3148.85</c:v>
                </c:pt>
                <c:pt idx="51">
                  <c:v>3165.97</c:v>
                </c:pt>
                <c:pt idx="52">
                  <c:v>3179.89</c:v>
                </c:pt>
                <c:pt idx="53">
                  <c:v>3180.95</c:v>
                </c:pt>
                <c:pt idx="54">
                  <c:v>3166.7</c:v>
                </c:pt>
                <c:pt idx="55">
                  <c:v>3151.01</c:v>
                </c:pt>
                <c:pt idx="56">
                  <c:v>3147.07</c:v>
                </c:pt>
                <c:pt idx="57">
                  <c:v>3147.07</c:v>
                </c:pt>
                <c:pt idx="58">
                  <c:v>3148.81</c:v>
                </c:pt>
                <c:pt idx="59">
                  <c:v>3143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33-4A27-A859-81F93E8B09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670768"/>
        <c:axId val="528674376"/>
      </c:lineChart>
      <c:lineChart>
        <c:grouping val="standard"/>
        <c:varyColors val="0"/>
        <c:ser>
          <c:idx val="1"/>
          <c:order val="1"/>
          <c:tx>
            <c:strRef>
              <c:f>'Variaciones gas'!$AX$2:$AX$4</c:f>
              <c:strCache>
                <c:ptCount val="3"/>
                <c:pt idx="0">
                  <c:v>Estrato 3 y 4</c:v>
                </c:pt>
                <c:pt idx="2">
                  <c:v>Variación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'Variaciones gas'!$AU$5:$AV$64</c:f>
              <c:multiLvlStrCache>
                <c:ptCount val="60"/>
                <c:lvl>
                  <c:pt idx="0">
                    <c:v>Enero 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 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  <c:pt idx="24">
                    <c:v>Enero </c:v>
                  </c:pt>
                  <c:pt idx="25">
                    <c:v>Febrero</c:v>
                  </c:pt>
                  <c:pt idx="26">
                    <c:v>Marzo</c:v>
                  </c:pt>
                  <c:pt idx="27">
                    <c:v>Abril</c:v>
                  </c:pt>
                  <c:pt idx="28">
                    <c:v>Mayo</c:v>
                  </c:pt>
                  <c:pt idx="29">
                    <c:v>Junio</c:v>
                  </c:pt>
                  <c:pt idx="30">
                    <c:v>Julio</c:v>
                  </c:pt>
                  <c:pt idx="31">
                    <c:v>Agosto</c:v>
                  </c:pt>
                  <c:pt idx="32">
                    <c:v>Septiembre</c:v>
                  </c:pt>
                  <c:pt idx="33">
                    <c:v>Octubre</c:v>
                  </c:pt>
                  <c:pt idx="34">
                    <c:v>Noviembre</c:v>
                  </c:pt>
                  <c:pt idx="35">
                    <c:v>Diciembre</c:v>
                  </c:pt>
                  <c:pt idx="36">
                    <c:v>Enero </c:v>
                  </c:pt>
                  <c:pt idx="37">
                    <c:v>Febrero</c:v>
                  </c:pt>
                  <c:pt idx="38">
                    <c:v>Marzo</c:v>
                  </c:pt>
                  <c:pt idx="39">
                    <c:v>Abril</c:v>
                  </c:pt>
                  <c:pt idx="40">
                    <c:v>Mayo</c:v>
                  </c:pt>
                  <c:pt idx="41">
                    <c:v>Junio</c:v>
                  </c:pt>
                  <c:pt idx="42">
                    <c:v>Julio</c:v>
                  </c:pt>
                  <c:pt idx="43">
                    <c:v>Agosto</c:v>
                  </c:pt>
                  <c:pt idx="44">
                    <c:v>Septiembre</c:v>
                  </c:pt>
                  <c:pt idx="45">
                    <c:v>Octubre</c:v>
                  </c:pt>
                  <c:pt idx="46">
                    <c:v>Noviembre</c:v>
                  </c:pt>
                  <c:pt idx="47">
                    <c:v>Diciembre</c:v>
                  </c:pt>
                  <c:pt idx="48">
                    <c:v>Enero </c:v>
                  </c:pt>
                  <c:pt idx="49">
                    <c:v>Febrero</c:v>
                  </c:pt>
                  <c:pt idx="50">
                    <c:v>Marzo</c:v>
                  </c:pt>
                  <c:pt idx="51">
                    <c:v>Abril</c:v>
                  </c:pt>
                  <c:pt idx="52">
                    <c:v>Mayo</c:v>
                  </c:pt>
                  <c:pt idx="53">
                    <c:v>Junio</c:v>
                  </c:pt>
                  <c:pt idx="54">
                    <c:v>Julio</c:v>
                  </c:pt>
                  <c:pt idx="55">
                    <c:v>Agosto</c:v>
                  </c:pt>
                  <c:pt idx="56">
                    <c:v>Septiembre</c:v>
                  </c:pt>
                  <c:pt idx="57">
                    <c:v>Octubre</c:v>
                  </c:pt>
                  <c:pt idx="58">
                    <c:v>Noviembre</c:v>
                  </c:pt>
                  <c:pt idx="59">
                    <c:v>Diciembre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  <c:pt idx="36">
                    <c:v>2019</c:v>
                  </c:pt>
                  <c:pt idx="48">
                    <c:v>2020</c:v>
                  </c:pt>
                </c:lvl>
              </c:multiLvlStrCache>
            </c:multiLvlStrRef>
          </c:cat>
          <c:val>
            <c:numRef>
              <c:f>'Variaciones gas'!$AX$5:$AX$64</c:f>
              <c:numCache>
                <c:formatCode>0.0%</c:formatCode>
                <c:ptCount val="60"/>
                <c:pt idx="1">
                  <c:v>4.9611741919434356E-3</c:v>
                </c:pt>
                <c:pt idx="2">
                  <c:v>1.1655662862780752E-2</c:v>
                </c:pt>
                <c:pt idx="3">
                  <c:v>1.1489913554742217E-2</c:v>
                </c:pt>
                <c:pt idx="4">
                  <c:v>8.1661851508826634E-3</c:v>
                </c:pt>
                <c:pt idx="5">
                  <c:v>3.7192306505739645E-3</c:v>
                </c:pt>
                <c:pt idx="6">
                  <c:v>3.8488859746185207E-3</c:v>
                </c:pt>
                <c:pt idx="7">
                  <c:v>3.5177366732553851E-3</c:v>
                </c:pt>
                <c:pt idx="8">
                  <c:v>3.9495140233174195E-3</c:v>
                </c:pt>
                <c:pt idx="9">
                  <c:v>-4.3999756870108531E-3</c:v>
                </c:pt>
                <c:pt idx="10">
                  <c:v>0</c:v>
                </c:pt>
                <c:pt idx="11">
                  <c:v>-3.6223650516389971E-3</c:v>
                </c:pt>
                <c:pt idx="12">
                  <c:v>-1.2254609945981928E-4</c:v>
                </c:pt>
                <c:pt idx="13">
                  <c:v>2.8869952439477E-3</c:v>
                </c:pt>
                <c:pt idx="14">
                  <c:v>9.006073073776542E-3</c:v>
                </c:pt>
                <c:pt idx="15">
                  <c:v>8.7541045378694022E-3</c:v>
                </c:pt>
                <c:pt idx="16">
                  <c:v>3.445239699300255E-3</c:v>
                </c:pt>
                <c:pt idx="17">
                  <c:v>3.4234395929097334E-3</c:v>
                </c:pt>
                <c:pt idx="18">
                  <c:v>1.0036535639639348E-3</c:v>
                </c:pt>
                <c:pt idx="19">
                  <c:v>-8.9344804765050231E-5</c:v>
                </c:pt>
                <c:pt idx="20">
                  <c:v>0</c:v>
                </c:pt>
                <c:pt idx="21">
                  <c:v>-9.9280875525609794E-6</c:v>
                </c:pt>
                <c:pt idx="22">
                  <c:v>-2.4357149948703288E-3</c:v>
                </c:pt>
                <c:pt idx="23">
                  <c:v>0</c:v>
                </c:pt>
                <c:pt idx="24">
                  <c:v>-5.4738350683734773E-4</c:v>
                </c:pt>
                <c:pt idx="25">
                  <c:v>2.5790904474074605E-3</c:v>
                </c:pt>
                <c:pt idx="28">
                  <c:v>1.1626878723467568E-3</c:v>
                </c:pt>
                <c:pt idx="29">
                  <c:v>3.3531578568577803E-3</c:v>
                </c:pt>
                <c:pt idx="30">
                  <c:v>1.2878740948200785E-3</c:v>
                </c:pt>
                <c:pt idx="31">
                  <c:v>2.9631848701729537E-4</c:v>
                </c:pt>
                <c:pt idx="32">
                  <c:v>-2.513078097482625E-3</c:v>
                </c:pt>
                <c:pt idx="33">
                  <c:v>-5.5479226293260825E-5</c:v>
                </c:pt>
                <c:pt idx="34">
                  <c:v>3.655304761034095E-4</c:v>
                </c:pt>
                <c:pt idx="35">
                  <c:v>-8.482428323472952E-5</c:v>
                </c:pt>
                <c:pt idx="36">
                  <c:v>2.6101993539732859E-5</c:v>
                </c:pt>
                <c:pt idx="37">
                  <c:v>1.6965852958256882E-3</c:v>
                </c:pt>
                <c:pt idx="38">
                  <c:v>0</c:v>
                </c:pt>
                <c:pt idx="39">
                  <c:v>9.2567862470604566E-3</c:v>
                </c:pt>
                <c:pt idx="40">
                  <c:v>3.1014006325437707E-3</c:v>
                </c:pt>
                <c:pt idx="41">
                  <c:v>0</c:v>
                </c:pt>
                <c:pt idx="42">
                  <c:v>5.5852082066527448E-3</c:v>
                </c:pt>
                <c:pt idx="43">
                  <c:v>1.4045438112087946E-3</c:v>
                </c:pt>
                <c:pt idx="44">
                  <c:v>9.904279926899733E-4</c:v>
                </c:pt>
                <c:pt idx="45">
                  <c:v>-3.7024506393106243E-4</c:v>
                </c:pt>
                <c:pt idx="46">
                  <c:v>0</c:v>
                </c:pt>
                <c:pt idx="47">
                  <c:v>1.3538107857849169E-3</c:v>
                </c:pt>
                <c:pt idx="48">
                  <c:v>-1.7218619066749688E-4</c:v>
                </c:pt>
                <c:pt idx="49">
                  <c:v>1.2405919122336626E-3</c:v>
                </c:pt>
                <c:pt idx="50">
                  <c:v>2.9813759559674112E-3</c:v>
                </c:pt>
                <c:pt idx="51">
                  <c:v>5.4369055369420235E-3</c:v>
                </c:pt>
                <c:pt idx="52">
                  <c:v>4.3967567601714717E-3</c:v>
                </c:pt>
                <c:pt idx="53">
                  <c:v>3.3334486413050311E-4</c:v>
                </c:pt>
                <c:pt idx="54">
                  <c:v>-4.4797937723007279E-3</c:v>
                </c:pt>
                <c:pt idx="55">
                  <c:v>-4.9546846875294787E-3</c:v>
                </c:pt>
                <c:pt idx="56">
                  <c:v>-1.250392731219531E-3</c:v>
                </c:pt>
                <c:pt idx="57">
                  <c:v>0</c:v>
                </c:pt>
                <c:pt idx="58">
                  <c:v>5.5289523270844992E-4</c:v>
                </c:pt>
                <c:pt idx="59">
                  <c:v>-1.8451414978991891E-3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33-4A27-A859-81F93E8B09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3394928"/>
        <c:axId val="533393288"/>
      </c:lineChart>
      <c:catAx>
        <c:axId val="528670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28674376"/>
        <c:crosses val="autoZero"/>
        <c:auto val="1"/>
        <c:lblAlgn val="ctr"/>
        <c:lblOffset val="100"/>
        <c:noMultiLvlLbl val="0"/>
      </c:catAx>
      <c:valAx>
        <c:axId val="528674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$-240A]\ 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28670768"/>
        <c:crosses val="autoZero"/>
        <c:crossBetween val="between"/>
      </c:valAx>
      <c:valAx>
        <c:axId val="533393288"/>
        <c:scaling>
          <c:orientation val="minMax"/>
        </c:scaling>
        <c:delete val="0"/>
        <c:axPos val="r"/>
        <c:numFmt formatCode="0.0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33394928"/>
        <c:crosses val="max"/>
        <c:crossBetween val="between"/>
      </c:valAx>
      <c:catAx>
        <c:axId val="5333949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33932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419"/>
              <a:t>Cargo variable del servicio de alcantarillado para estrato 4, 2016-2020 (valores nominales y variación porcentual)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'Variaciones alcantarillado'!$BJ$70:$BJ$72</c:f>
              <c:strCache>
                <c:ptCount val="3"/>
                <c:pt idx="0">
                  <c:v>Estrato 4</c:v>
                </c:pt>
                <c:pt idx="2">
                  <c:v>Cargo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multiLvlStrRef>
              <c:f>'Variaciones alcantarillado'!$BH$73:$BI$132</c:f>
              <c:multiLvlStrCache>
                <c:ptCount val="60"/>
                <c:lvl>
                  <c:pt idx="0">
                    <c:v>Enero 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 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  <c:pt idx="24">
                    <c:v>Enero </c:v>
                  </c:pt>
                  <c:pt idx="25">
                    <c:v>Febrero</c:v>
                  </c:pt>
                  <c:pt idx="26">
                    <c:v>Marzo</c:v>
                  </c:pt>
                  <c:pt idx="27">
                    <c:v>Abril</c:v>
                  </c:pt>
                  <c:pt idx="28">
                    <c:v>Mayo</c:v>
                  </c:pt>
                  <c:pt idx="29">
                    <c:v>Junio</c:v>
                  </c:pt>
                  <c:pt idx="30">
                    <c:v>Julio</c:v>
                  </c:pt>
                  <c:pt idx="31">
                    <c:v>Agosto</c:v>
                  </c:pt>
                  <c:pt idx="32">
                    <c:v>Septiembre</c:v>
                  </c:pt>
                  <c:pt idx="33">
                    <c:v>Octubre</c:v>
                  </c:pt>
                  <c:pt idx="34">
                    <c:v>Noviembre</c:v>
                  </c:pt>
                  <c:pt idx="35">
                    <c:v>Diciembre</c:v>
                  </c:pt>
                  <c:pt idx="36">
                    <c:v>Enero </c:v>
                  </c:pt>
                  <c:pt idx="37">
                    <c:v>Febrero</c:v>
                  </c:pt>
                  <c:pt idx="38">
                    <c:v>Marzo</c:v>
                  </c:pt>
                  <c:pt idx="39">
                    <c:v>Abril</c:v>
                  </c:pt>
                  <c:pt idx="40">
                    <c:v>Mayo</c:v>
                  </c:pt>
                  <c:pt idx="41">
                    <c:v>Junio</c:v>
                  </c:pt>
                  <c:pt idx="42">
                    <c:v>Julio</c:v>
                  </c:pt>
                  <c:pt idx="43">
                    <c:v>Agosto</c:v>
                  </c:pt>
                  <c:pt idx="44">
                    <c:v>Septiembre</c:v>
                  </c:pt>
                  <c:pt idx="45">
                    <c:v>Octubre</c:v>
                  </c:pt>
                  <c:pt idx="46">
                    <c:v>Noviembre</c:v>
                  </c:pt>
                  <c:pt idx="47">
                    <c:v>Diciembre</c:v>
                  </c:pt>
                  <c:pt idx="48">
                    <c:v>Enero </c:v>
                  </c:pt>
                  <c:pt idx="49">
                    <c:v>Febrero</c:v>
                  </c:pt>
                  <c:pt idx="50">
                    <c:v>Marzo</c:v>
                  </c:pt>
                  <c:pt idx="51">
                    <c:v>Abril</c:v>
                  </c:pt>
                  <c:pt idx="52">
                    <c:v>Mayo</c:v>
                  </c:pt>
                  <c:pt idx="53">
                    <c:v>Junio</c:v>
                  </c:pt>
                  <c:pt idx="54">
                    <c:v>Julio</c:v>
                  </c:pt>
                  <c:pt idx="55">
                    <c:v>Agosto</c:v>
                  </c:pt>
                  <c:pt idx="56">
                    <c:v>Septiembre</c:v>
                  </c:pt>
                  <c:pt idx="57">
                    <c:v>Octubre</c:v>
                  </c:pt>
                  <c:pt idx="58">
                    <c:v>Noviembre</c:v>
                  </c:pt>
                  <c:pt idx="59">
                    <c:v>Diciembre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  <c:pt idx="36">
                    <c:v>2019</c:v>
                  </c:pt>
                  <c:pt idx="48">
                    <c:v>2020</c:v>
                  </c:pt>
                </c:lvl>
              </c:multiLvlStrCache>
            </c:multiLvlStrRef>
          </c:cat>
          <c:val>
            <c:numRef>
              <c:f>'Variaciones alcantarillado'!$BJ$73:$BJ$132</c:f>
              <c:numCache>
                <c:formatCode>General</c:formatCode>
                <c:ptCount val="60"/>
                <c:pt idx="0">
                  <c:v>1831.54</c:v>
                </c:pt>
                <c:pt idx="1">
                  <c:v>1831.52</c:v>
                </c:pt>
                <c:pt idx="2">
                  <c:v>1905.89</c:v>
                </c:pt>
                <c:pt idx="3">
                  <c:v>1906.93</c:v>
                </c:pt>
                <c:pt idx="4">
                  <c:v>1906.1</c:v>
                </c:pt>
                <c:pt idx="5">
                  <c:v>1906.95</c:v>
                </c:pt>
                <c:pt idx="6">
                  <c:v>1966.03</c:v>
                </c:pt>
                <c:pt idx="7">
                  <c:v>1702.36</c:v>
                </c:pt>
                <c:pt idx="8">
                  <c:v>1702.36</c:v>
                </c:pt>
                <c:pt idx="9">
                  <c:v>1702.36</c:v>
                </c:pt>
                <c:pt idx="10">
                  <c:v>1702.36</c:v>
                </c:pt>
                <c:pt idx="11">
                  <c:v>1702.36</c:v>
                </c:pt>
                <c:pt idx="12">
                  <c:v>1702.36</c:v>
                </c:pt>
                <c:pt idx="13">
                  <c:v>1702.36</c:v>
                </c:pt>
                <c:pt idx="14">
                  <c:v>1702.36</c:v>
                </c:pt>
                <c:pt idx="15">
                  <c:v>1755.23</c:v>
                </c:pt>
                <c:pt idx="16">
                  <c:v>1755.23</c:v>
                </c:pt>
                <c:pt idx="17">
                  <c:v>1755.23</c:v>
                </c:pt>
                <c:pt idx="18">
                  <c:v>1755.23</c:v>
                </c:pt>
                <c:pt idx="19">
                  <c:v>1760.66</c:v>
                </c:pt>
                <c:pt idx="20">
                  <c:v>1760.66</c:v>
                </c:pt>
                <c:pt idx="21">
                  <c:v>1760.66</c:v>
                </c:pt>
                <c:pt idx="22">
                  <c:v>1760.66</c:v>
                </c:pt>
                <c:pt idx="23">
                  <c:v>1760.66</c:v>
                </c:pt>
                <c:pt idx="24">
                  <c:v>1760.66</c:v>
                </c:pt>
                <c:pt idx="25">
                  <c:v>1760.66</c:v>
                </c:pt>
                <c:pt idx="26">
                  <c:v>1760.66</c:v>
                </c:pt>
                <c:pt idx="27">
                  <c:v>1760.66</c:v>
                </c:pt>
                <c:pt idx="28">
                  <c:v>1760.66</c:v>
                </c:pt>
                <c:pt idx="29">
                  <c:v>1818.81</c:v>
                </c:pt>
                <c:pt idx="30">
                  <c:v>1818.81</c:v>
                </c:pt>
                <c:pt idx="31">
                  <c:v>1819.28</c:v>
                </c:pt>
                <c:pt idx="32">
                  <c:v>1819.28</c:v>
                </c:pt>
                <c:pt idx="33" formatCode="#,##0.00">
                  <c:v>1819.28</c:v>
                </c:pt>
                <c:pt idx="34">
                  <c:v>1872.6</c:v>
                </c:pt>
                <c:pt idx="35">
                  <c:v>1875.78</c:v>
                </c:pt>
                <c:pt idx="36">
                  <c:v>1875.78</c:v>
                </c:pt>
                <c:pt idx="37">
                  <c:v>2219.27</c:v>
                </c:pt>
                <c:pt idx="38">
                  <c:v>2219.27</c:v>
                </c:pt>
                <c:pt idx="39">
                  <c:v>2219.27</c:v>
                </c:pt>
                <c:pt idx="40">
                  <c:v>2284.91</c:v>
                </c:pt>
                <c:pt idx="41">
                  <c:v>2284.91</c:v>
                </c:pt>
                <c:pt idx="42">
                  <c:v>2284.91</c:v>
                </c:pt>
                <c:pt idx="43">
                  <c:v>2288.64</c:v>
                </c:pt>
                <c:pt idx="44">
                  <c:v>2288.64</c:v>
                </c:pt>
                <c:pt idx="45">
                  <c:v>2288.64</c:v>
                </c:pt>
                <c:pt idx="46">
                  <c:v>2288.64</c:v>
                </c:pt>
                <c:pt idx="47">
                  <c:v>2288.64</c:v>
                </c:pt>
                <c:pt idx="48">
                  <c:v>2288.64</c:v>
                </c:pt>
                <c:pt idx="49">
                  <c:v>2342.46</c:v>
                </c:pt>
                <c:pt idx="50">
                  <c:v>2342.46</c:v>
                </c:pt>
                <c:pt idx="51">
                  <c:v>2342.46</c:v>
                </c:pt>
                <c:pt idx="52">
                  <c:v>2342.46</c:v>
                </c:pt>
                <c:pt idx="53">
                  <c:v>2342.46</c:v>
                </c:pt>
                <c:pt idx="54">
                  <c:v>2342.46</c:v>
                </c:pt>
                <c:pt idx="55">
                  <c:v>2342.46</c:v>
                </c:pt>
                <c:pt idx="56">
                  <c:v>2342.46</c:v>
                </c:pt>
                <c:pt idx="57">
                  <c:v>2342.46</c:v>
                </c:pt>
                <c:pt idx="58">
                  <c:v>2337.4</c:v>
                </c:pt>
                <c:pt idx="59">
                  <c:v>2406.86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83-4188-8BBB-09688E3EED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362272"/>
        <c:axId val="526368176"/>
      </c:lineChart>
      <c:lineChart>
        <c:grouping val="standard"/>
        <c:varyColors val="0"/>
        <c:ser>
          <c:idx val="1"/>
          <c:order val="1"/>
          <c:tx>
            <c:strRef>
              <c:f>'Variaciones alcantarillado'!$BK$70:$BK$72</c:f>
              <c:strCache>
                <c:ptCount val="3"/>
                <c:pt idx="0">
                  <c:v>Estrato 4</c:v>
                </c:pt>
                <c:pt idx="2">
                  <c:v>Variación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'Variaciones alcantarillado'!$BH$73:$BI$132</c:f>
              <c:multiLvlStrCache>
                <c:ptCount val="60"/>
                <c:lvl>
                  <c:pt idx="0">
                    <c:v>Enero 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 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  <c:pt idx="24">
                    <c:v>Enero </c:v>
                  </c:pt>
                  <c:pt idx="25">
                    <c:v>Febrero</c:v>
                  </c:pt>
                  <c:pt idx="26">
                    <c:v>Marzo</c:v>
                  </c:pt>
                  <c:pt idx="27">
                    <c:v>Abril</c:v>
                  </c:pt>
                  <c:pt idx="28">
                    <c:v>Mayo</c:v>
                  </c:pt>
                  <c:pt idx="29">
                    <c:v>Junio</c:v>
                  </c:pt>
                  <c:pt idx="30">
                    <c:v>Julio</c:v>
                  </c:pt>
                  <c:pt idx="31">
                    <c:v>Agosto</c:v>
                  </c:pt>
                  <c:pt idx="32">
                    <c:v>Septiembre</c:v>
                  </c:pt>
                  <c:pt idx="33">
                    <c:v>Octubre</c:v>
                  </c:pt>
                  <c:pt idx="34">
                    <c:v>Noviembre</c:v>
                  </c:pt>
                  <c:pt idx="35">
                    <c:v>Diciembre</c:v>
                  </c:pt>
                  <c:pt idx="36">
                    <c:v>Enero </c:v>
                  </c:pt>
                  <c:pt idx="37">
                    <c:v>Febrero</c:v>
                  </c:pt>
                  <c:pt idx="38">
                    <c:v>Marzo</c:v>
                  </c:pt>
                  <c:pt idx="39">
                    <c:v>Abril</c:v>
                  </c:pt>
                  <c:pt idx="40">
                    <c:v>Mayo</c:v>
                  </c:pt>
                  <c:pt idx="41">
                    <c:v>Junio</c:v>
                  </c:pt>
                  <c:pt idx="42">
                    <c:v>Julio</c:v>
                  </c:pt>
                  <c:pt idx="43">
                    <c:v>Agosto</c:v>
                  </c:pt>
                  <c:pt idx="44">
                    <c:v>Septiembre</c:v>
                  </c:pt>
                  <c:pt idx="45">
                    <c:v>Octubre</c:v>
                  </c:pt>
                  <c:pt idx="46">
                    <c:v>Noviembre</c:v>
                  </c:pt>
                  <c:pt idx="47">
                    <c:v>Diciembre</c:v>
                  </c:pt>
                  <c:pt idx="48">
                    <c:v>Enero </c:v>
                  </c:pt>
                  <c:pt idx="49">
                    <c:v>Febrero</c:v>
                  </c:pt>
                  <c:pt idx="50">
                    <c:v>Marzo</c:v>
                  </c:pt>
                  <c:pt idx="51">
                    <c:v>Abril</c:v>
                  </c:pt>
                  <c:pt idx="52">
                    <c:v>Mayo</c:v>
                  </c:pt>
                  <c:pt idx="53">
                    <c:v>Junio</c:v>
                  </c:pt>
                  <c:pt idx="54">
                    <c:v>Julio</c:v>
                  </c:pt>
                  <c:pt idx="55">
                    <c:v>Agosto</c:v>
                  </c:pt>
                  <c:pt idx="56">
                    <c:v>Septiembre</c:v>
                  </c:pt>
                  <c:pt idx="57">
                    <c:v>Octubre</c:v>
                  </c:pt>
                  <c:pt idx="58">
                    <c:v>Noviembre</c:v>
                  </c:pt>
                  <c:pt idx="59">
                    <c:v>Diciembre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  <c:pt idx="36">
                    <c:v>2019</c:v>
                  </c:pt>
                  <c:pt idx="48">
                    <c:v>2020</c:v>
                  </c:pt>
                </c:lvl>
              </c:multiLvlStrCache>
            </c:multiLvlStrRef>
          </c:cat>
          <c:val>
            <c:numRef>
              <c:f>'Variaciones alcantarillado'!$BK$73:$BK$132</c:f>
              <c:numCache>
                <c:formatCode>0%</c:formatCode>
                <c:ptCount val="60"/>
                <c:pt idx="1">
                  <c:v>-1.0919772431932586E-5</c:v>
                </c:pt>
                <c:pt idx="2">
                  <c:v>4.0605617192277517E-2</c:v>
                </c:pt>
                <c:pt idx="3">
                  <c:v>5.4567682290161744E-4</c:v>
                </c:pt>
                <c:pt idx="4">
                  <c:v>-4.3525457148408937E-4</c:v>
                </c:pt>
                <c:pt idx="5">
                  <c:v>4.4593672944763469E-4</c:v>
                </c:pt>
                <c:pt idx="6">
                  <c:v>3.0981410105141681E-2</c:v>
                </c:pt>
                <c:pt idx="7">
                  <c:v>-0.13411290773792875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3.1056885735097229E-2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3.0936116634287607E-3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3.3027387456976282E-2</c:v>
                </c:pt>
                <c:pt idx="30">
                  <c:v>0</c:v>
                </c:pt>
                <c:pt idx="31">
                  <c:v>2.5841071909656716E-4</c:v>
                </c:pt>
                <c:pt idx="32">
                  <c:v>0</c:v>
                </c:pt>
                <c:pt idx="33">
                  <c:v>0</c:v>
                </c:pt>
                <c:pt idx="34">
                  <c:v>2.9308297788135932E-2</c:v>
                </c:pt>
                <c:pt idx="35">
                  <c:v>1.6981736622877625E-3</c:v>
                </c:pt>
                <c:pt idx="36">
                  <c:v>0</c:v>
                </c:pt>
                <c:pt idx="37">
                  <c:v>0.18311848937508665</c:v>
                </c:pt>
                <c:pt idx="38">
                  <c:v>0</c:v>
                </c:pt>
                <c:pt idx="39">
                  <c:v>0</c:v>
                </c:pt>
                <c:pt idx="40">
                  <c:v>2.9577293434327447E-2</c:v>
                </c:pt>
                <c:pt idx="41">
                  <c:v>0</c:v>
                </c:pt>
                <c:pt idx="42">
                  <c:v>0</c:v>
                </c:pt>
                <c:pt idx="43">
                  <c:v>1.6324494181390158E-3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2.3516149328859134E-2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-2.1601222646277611E-3</c:v>
                </c:pt>
                <c:pt idx="59">
                  <c:v>2.9716779327457872E-2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83-4188-8BBB-09688E3EED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9380424"/>
        <c:axId val="519374192"/>
      </c:lineChart>
      <c:catAx>
        <c:axId val="526362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26368176"/>
        <c:crosses val="autoZero"/>
        <c:auto val="1"/>
        <c:lblAlgn val="ctr"/>
        <c:lblOffset val="100"/>
        <c:noMultiLvlLbl val="0"/>
      </c:catAx>
      <c:valAx>
        <c:axId val="526368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$-240A]\ 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26362272"/>
        <c:crosses val="autoZero"/>
        <c:crossBetween val="between"/>
      </c:valAx>
      <c:valAx>
        <c:axId val="519374192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19380424"/>
        <c:crosses val="max"/>
        <c:crossBetween val="between"/>
      </c:valAx>
      <c:catAx>
        <c:axId val="5193804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93741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419"/>
              <a:t>Comportamiento del cargo fijo de alcantarillado promedios 2016-2020 (valor real: indexación IPC del precio a 2020)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'Op. alcantarillado prom ind'!$AB$101:$AB$103</c:f>
              <c:strCache>
                <c:ptCount val="3"/>
                <c:pt idx="0">
                  <c:v>Estrato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'Op. alcantarillado prom ind'!$AA$104:$AA$108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'Op. alcantarillado prom ind'!$AB$104:$AB$108</c:f>
              <c:numCache>
                <c:formatCode>0.00</c:formatCode>
                <c:ptCount val="5"/>
                <c:pt idx="0">
                  <c:v>1987.5404012179604</c:v>
                </c:pt>
                <c:pt idx="1">
                  <c:v>2034.6730897464372</c:v>
                </c:pt>
                <c:pt idx="2">
                  <c:v>1919.6437937865001</c:v>
                </c:pt>
                <c:pt idx="3">
                  <c:v>1500.5328000000002</c:v>
                </c:pt>
                <c:pt idx="4">
                  <c:v>1463.4933333333331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63-48C6-B82F-7FC2DB96FB1C}"/>
            </c:ext>
          </c:extLst>
        </c:ser>
        <c:ser>
          <c:idx val="1"/>
          <c:order val="1"/>
          <c:tx>
            <c:strRef>
              <c:f>'Op. alcantarillado prom ind'!$AC$101:$AC$103</c:f>
              <c:strCache>
                <c:ptCount val="3"/>
                <c:pt idx="0">
                  <c:v>Estrato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'Op. alcantarillado prom ind'!$AA$104:$AA$108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'Op. alcantarillado prom ind'!$AC$104:$AC$108</c:f>
              <c:numCache>
                <c:formatCode>0.00</c:formatCode>
                <c:ptCount val="5"/>
                <c:pt idx="0">
                  <c:v>2981.307656220039</c:v>
                </c:pt>
                <c:pt idx="1">
                  <c:v>3052.0026677159185</c:v>
                </c:pt>
                <c:pt idx="2">
                  <c:v>2879.4688141514998</c:v>
                </c:pt>
                <c:pt idx="3">
                  <c:v>2250.7922800000001</c:v>
                </c:pt>
                <c:pt idx="4">
                  <c:v>2195.231666666667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63-48C6-B82F-7FC2DB96FB1C}"/>
            </c:ext>
          </c:extLst>
        </c:ser>
        <c:ser>
          <c:idx val="2"/>
          <c:order val="2"/>
          <c:tx>
            <c:strRef>
              <c:f>'Op. alcantarillado prom ind'!$AD$101:$AD$103</c:f>
              <c:strCache>
                <c:ptCount val="3"/>
                <c:pt idx="0">
                  <c:v>Estrato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'Op. alcantarillado prom ind'!$AA$104:$AA$108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'Op. alcantarillado prom ind'!$AD$104:$AD$108</c:f>
              <c:numCache>
                <c:formatCode>0.00</c:formatCode>
                <c:ptCount val="5"/>
                <c:pt idx="0">
                  <c:v>4347.7413138565244</c:v>
                </c:pt>
                <c:pt idx="1">
                  <c:v>4450.8398943988132</c:v>
                </c:pt>
                <c:pt idx="2">
                  <c:v>4199.2221933150004</c:v>
                </c:pt>
                <c:pt idx="3">
                  <c:v>3282.4120399999993</c:v>
                </c:pt>
                <c:pt idx="4">
                  <c:v>3201.3866666666659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F63-48C6-B82F-7FC2DB96FB1C}"/>
            </c:ext>
          </c:extLst>
        </c:ser>
        <c:ser>
          <c:idx val="3"/>
          <c:order val="3"/>
          <c:tx>
            <c:strRef>
              <c:f>'Op. alcantarillado prom ind'!$AE$101:$AE$103</c:f>
              <c:strCache>
                <c:ptCount val="3"/>
                <c:pt idx="0">
                  <c:v>Estrato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'Op. alcantarillado prom ind'!$AA$104:$AA$108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'Op. alcantarillado prom ind'!$AE$104:$AE$108</c:f>
              <c:numCache>
                <c:formatCode>0.00</c:formatCode>
                <c:ptCount val="5"/>
                <c:pt idx="0">
                  <c:v>4968.8519849138656</c:v>
                </c:pt>
                <c:pt idx="1">
                  <c:v>5086.6757574623562</c:v>
                </c:pt>
                <c:pt idx="2">
                  <c:v>4799.112607938001</c:v>
                </c:pt>
                <c:pt idx="3">
                  <c:v>3751.3250800000005</c:v>
                </c:pt>
                <c:pt idx="4">
                  <c:v>3658.7250000000004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F63-48C6-B82F-7FC2DB96FB1C}"/>
            </c:ext>
          </c:extLst>
        </c:ser>
        <c:ser>
          <c:idx val="4"/>
          <c:order val="4"/>
          <c:tx>
            <c:strRef>
              <c:f>'Op. alcantarillado prom ind'!$AF$101:$AF$103</c:f>
              <c:strCache>
                <c:ptCount val="3"/>
                <c:pt idx="0">
                  <c:v>Estrato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'Op. alcantarillado prom ind'!$AA$104:$AA$108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'Op. alcantarillado prom ind'!$AF$104:$AF$108</c:f>
              <c:numCache>
                <c:formatCode>0.00</c:formatCode>
                <c:ptCount val="5"/>
                <c:pt idx="0">
                  <c:v>7453.2799411087344</c:v>
                </c:pt>
                <c:pt idx="1">
                  <c:v>7630.0108494320357</c:v>
                </c:pt>
                <c:pt idx="2">
                  <c:v>7198.6706967479995</c:v>
                </c:pt>
                <c:pt idx="3">
                  <c:v>5626.987619999999</c:v>
                </c:pt>
                <c:pt idx="4">
                  <c:v>5488.0874999999987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F63-48C6-B82F-7FC2DB96FB1C}"/>
            </c:ext>
          </c:extLst>
        </c:ser>
        <c:ser>
          <c:idx val="5"/>
          <c:order val="5"/>
          <c:tx>
            <c:strRef>
              <c:f>'Op. alcantarillado prom ind'!$AG$101:$AG$103</c:f>
              <c:strCache>
                <c:ptCount val="3"/>
                <c:pt idx="0">
                  <c:v>Estrato 6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'Op. alcantarillado prom ind'!$AA$104:$AA$108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'Op. alcantarillado prom ind'!$AG$104:$AG$108</c:f>
              <c:numCache>
                <c:formatCode>0.00</c:formatCode>
                <c:ptCount val="5"/>
                <c:pt idx="0">
                  <c:v>7950.1606230028729</c:v>
                </c:pt>
                <c:pt idx="1">
                  <c:v>8138.6784251782747</c:v>
                </c:pt>
                <c:pt idx="2">
                  <c:v>7678.581422089499</c:v>
                </c:pt>
                <c:pt idx="3">
                  <c:v>6002.117360000002</c:v>
                </c:pt>
                <c:pt idx="4">
                  <c:v>5853.9566666666678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F63-48C6-B82F-7FC2DB96FB1C}"/>
            </c:ext>
          </c:extLst>
        </c:ser>
        <c:ser>
          <c:idx val="6"/>
          <c:order val="6"/>
          <c:tx>
            <c:strRef>
              <c:f>'Op. alcantarillado prom ind'!$AH$101:$AH$103</c:f>
              <c:strCache>
                <c:ptCount val="3"/>
                <c:pt idx="0">
                  <c:v>Comercial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'Op. alcantarillado prom ind'!$AA$104:$AA$108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'Op. alcantarillado prom ind'!$AH$104:$AH$108</c:f>
              <c:numCache>
                <c:formatCode>0.00</c:formatCode>
                <c:ptCount val="5"/>
                <c:pt idx="0">
                  <c:v>7453.2799411087344</c:v>
                </c:pt>
                <c:pt idx="1">
                  <c:v>7630.0108494320357</c:v>
                </c:pt>
                <c:pt idx="2">
                  <c:v>7198.6706967479995</c:v>
                </c:pt>
                <c:pt idx="3">
                  <c:v>5626.987619999999</c:v>
                </c:pt>
                <c:pt idx="4">
                  <c:v>5488.0874999999987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F63-48C6-B82F-7FC2DB96FB1C}"/>
            </c:ext>
          </c:extLst>
        </c:ser>
        <c:ser>
          <c:idx val="7"/>
          <c:order val="7"/>
          <c:tx>
            <c:strRef>
              <c:f>'Op. alcantarillado prom ind'!$AI$101:$AI$103</c:f>
              <c:strCache>
                <c:ptCount val="3"/>
                <c:pt idx="0">
                  <c:v>Industrial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'Op. alcantarillado prom ind'!$AA$104:$AA$108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'Op. alcantarillado prom ind'!$AI$104:$AI$108</c:f>
              <c:numCache>
                <c:formatCode>0.00</c:formatCode>
                <c:ptCount val="5"/>
                <c:pt idx="0">
                  <c:v>6459.5077767618213</c:v>
                </c:pt>
                <c:pt idx="1">
                  <c:v>6612.6784847010631</c:v>
                </c:pt>
                <c:pt idx="2">
                  <c:v>6238.8492460650014</c:v>
                </c:pt>
                <c:pt idx="3">
                  <c:v>4876.7212200000013</c:v>
                </c:pt>
                <c:pt idx="4">
                  <c:v>4756.3408333333346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F63-48C6-B82F-7FC2DB96FB1C}"/>
            </c:ext>
          </c:extLst>
        </c:ser>
        <c:ser>
          <c:idx val="8"/>
          <c:order val="8"/>
          <c:tx>
            <c:strRef>
              <c:f>'Op. alcantarillado prom ind'!$AJ$101:$AJ$103</c:f>
              <c:strCache>
                <c:ptCount val="3"/>
                <c:pt idx="0">
                  <c:v>Oficial y exenta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'Op. alcantarillado prom ind'!$AA$104:$AA$108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'Op. alcantarillado prom ind'!$AJ$104:$AJ$108</c:f>
              <c:numCache>
                <c:formatCode>0.00</c:formatCode>
                <c:ptCount val="5"/>
                <c:pt idx="0">
                  <c:v>4968.8519849138656</c:v>
                </c:pt>
                <c:pt idx="1">
                  <c:v>5086.6757574623562</c:v>
                </c:pt>
                <c:pt idx="2">
                  <c:v>4799.112607938001</c:v>
                </c:pt>
                <c:pt idx="3">
                  <c:v>3751.3250800000005</c:v>
                </c:pt>
                <c:pt idx="4">
                  <c:v>3658.7250000000004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F63-48C6-B82F-7FC2DB96F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3691576"/>
        <c:axId val="563694856"/>
      </c:lineChart>
      <c:catAx>
        <c:axId val="563691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63694856"/>
        <c:crosses val="autoZero"/>
        <c:auto val="1"/>
        <c:lblAlgn val="ctr"/>
        <c:lblOffset val="100"/>
        <c:noMultiLvlLbl val="0"/>
      </c:catAx>
      <c:valAx>
        <c:axId val="563694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63691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419"/>
              <a:t>Comportamiento del cargo variable de alcantarillado promedios 2016-2020 (valor real: indexación IPC del precio a 2020)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'Op. alcantarillado prom ind'!$AN$101:$AN$103</c:f>
              <c:strCache>
                <c:ptCount val="3"/>
                <c:pt idx="0">
                  <c:v>Estrato 1 (0-Máx VS m3)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'Op. alcantarillado prom ind'!$AM$104:$AM$108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'Op. alcantarillado prom ind'!$AN$104:$AN$108</c:f>
              <c:numCache>
                <c:formatCode>0.00</c:formatCode>
                <c:ptCount val="5"/>
                <c:pt idx="0">
                  <c:v>854.8809077705323</c:v>
                </c:pt>
                <c:pt idx="1">
                  <c:v>777.73682948626583</c:v>
                </c:pt>
                <c:pt idx="2">
                  <c:v>772.73084738099999</c:v>
                </c:pt>
                <c:pt idx="3">
                  <c:v>928.37162999999987</c:v>
                </c:pt>
                <c:pt idx="4">
                  <c:v>937.16499999999985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9C-4610-9515-93BD4E5F7560}"/>
            </c:ext>
          </c:extLst>
        </c:ser>
        <c:ser>
          <c:idx val="1"/>
          <c:order val="1"/>
          <c:tx>
            <c:strRef>
              <c:f>'Op. alcantarillado prom ind'!$AO$101:$AO$103</c:f>
              <c:strCache>
                <c:ptCount val="3"/>
                <c:pt idx="0">
                  <c:v>Estrato 2 (0-Máx VS m3)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'Op. alcantarillado prom ind'!$AM$104:$AM$108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'Op. alcantarillado prom ind'!$AO$104:$AO$108</c:f>
              <c:numCache>
                <c:formatCode>0.00</c:formatCode>
                <c:ptCount val="5"/>
                <c:pt idx="0">
                  <c:v>1088.3391666666666</c:v>
                </c:pt>
                <c:pt idx="1">
                  <c:v>1046.5641666666666</c:v>
                </c:pt>
                <c:pt idx="2">
                  <c:v>1082.3558333333333</c:v>
                </c:pt>
                <c:pt idx="3">
                  <c:v>1341.575</c:v>
                </c:pt>
                <c:pt idx="4">
                  <c:v>1405.7549999999999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9C-4610-9515-93BD4E5F7560}"/>
            </c:ext>
          </c:extLst>
        </c:ser>
        <c:ser>
          <c:idx val="2"/>
          <c:order val="2"/>
          <c:tx>
            <c:strRef>
              <c:f>'Op. alcantarillado prom ind'!$AP$101:$AP$103</c:f>
              <c:strCache>
                <c:ptCount val="3"/>
                <c:pt idx="0">
                  <c:v>Estrato 3 (0-Máx VS m3)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'Op. alcantarillado prom ind'!$AM$104:$AM$108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'Op. alcantarillado prom ind'!$AP$104:$AP$108</c:f>
              <c:numCache>
                <c:formatCode>0.00</c:formatCode>
                <c:ptCount val="5"/>
                <c:pt idx="0">
                  <c:v>1587.1616666666666</c:v>
                </c:pt>
                <c:pt idx="1">
                  <c:v>1526.2366666666667</c:v>
                </c:pt>
                <c:pt idx="2">
                  <c:v>1578.4349999999997</c:v>
                </c:pt>
                <c:pt idx="3">
                  <c:v>1956.4658333333334</c:v>
                </c:pt>
                <c:pt idx="4">
                  <c:v>2050.0533333333333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9C-4610-9515-93BD4E5F7560}"/>
            </c:ext>
          </c:extLst>
        </c:ser>
        <c:ser>
          <c:idx val="3"/>
          <c:order val="3"/>
          <c:tx>
            <c:strRef>
              <c:f>'Op. alcantarillado prom ind'!$AQ$101:$AQ$103</c:f>
              <c:strCache>
                <c:ptCount val="3"/>
                <c:pt idx="0">
                  <c:v>Estrato 4, Estrato 1,2 y 3 (&gt;VS m3) y Oficiales y excentos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'Op. alcantarillado prom ind'!$AM$104:$AM$108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'Op. alcantarillado prom ind'!$AQ$104:$AQ$108</c:f>
              <c:numCache>
                <c:formatCode>0.00</c:formatCode>
                <c:ptCount val="5"/>
                <c:pt idx="0">
                  <c:v>1813.8966666666668</c:v>
                </c:pt>
                <c:pt idx="1">
                  <c:v>1744.2749999999999</c:v>
                </c:pt>
                <c:pt idx="2">
                  <c:v>1803.9283333333333</c:v>
                </c:pt>
                <c:pt idx="3">
                  <c:v>2235.9599999999996</c:v>
                </c:pt>
                <c:pt idx="4">
                  <c:v>2342.9199999999996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39C-4610-9515-93BD4E5F7560}"/>
            </c:ext>
          </c:extLst>
        </c:ser>
        <c:ser>
          <c:idx val="4"/>
          <c:order val="4"/>
          <c:tx>
            <c:strRef>
              <c:f>'Op. alcantarillado prom ind'!$AR$101:$AR$103</c:f>
              <c:strCache>
                <c:ptCount val="3"/>
                <c:pt idx="0">
                  <c:v>Estrato 5 y Comercial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'Op. alcantarillado prom ind'!$AM$104:$AM$108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'Op. alcantarillado prom ind'!$AR$104:$AR$108</c:f>
              <c:numCache>
                <c:formatCode>0.00</c:formatCode>
                <c:ptCount val="5"/>
                <c:pt idx="0">
                  <c:v>2720.8441666666668</c:v>
                </c:pt>
                <c:pt idx="1">
                  <c:v>2616.4066666666663</c:v>
                </c:pt>
                <c:pt idx="2">
                  <c:v>2705.8891666666664</c:v>
                </c:pt>
                <c:pt idx="3">
                  <c:v>3353.9424999999997</c:v>
                </c:pt>
                <c:pt idx="4">
                  <c:v>3514.3799999999997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39C-4610-9515-93BD4E5F7560}"/>
            </c:ext>
          </c:extLst>
        </c:ser>
        <c:ser>
          <c:idx val="5"/>
          <c:order val="5"/>
          <c:tx>
            <c:strRef>
              <c:f>'Op. alcantarillado prom ind'!$AS$101:$AS$103</c:f>
              <c:strCache>
                <c:ptCount val="3"/>
                <c:pt idx="0">
                  <c:v>Estrato 6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'Op. alcantarillado prom ind'!$AM$104:$AM$108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'Op. alcantarillado prom ind'!$AS$104:$AS$108</c:f>
              <c:numCache>
                <c:formatCode>0.00</c:formatCode>
                <c:ptCount val="5"/>
                <c:pt idx="0">
                  <c:v>2902.2350000000001</c:v>
                </c:pt>
                <c:pt idx="1">
                  <c:v>2790.8358333333331</c:v>
                </c:pt>
                <c:pt idx="2">
                  <c:v>2886.2841666666659</c:v>
                </c:pt>
                <c:pt idx="3">
                  <c:v>3577.5349999999999</c:v>
                </c:pt>
                <c:pt idx="4">
                  <c:v>3748.6749999999997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39C-4610-9515-93BD4E5F7560}"/>
            </c:ext>
          </c:extLst>
        </c:ser>
        <c:ser>
          <c:idx val="6"/>
          <c:order val="6"/>
          <c:tx>
            <c:strRef>
              <c:f>'Op. alcantarillado prom ind'!$AT$101:$AT$103</c:f>
              <c:strCache>
                <c:ptCount val="3"/>
                <c:pt idx="0">
                  <c:v>Industrial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'Op. alcantarillado prom ind'!$AM$104:$AM$108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'Op. alcantarillado prom ind'!$AT$104:$AT$108</c:f>
              <c:numCache>
                <c:formatCode>0.00</c:formatCode>
                <c:ptCount val="5"/>
                <c:pt idx="0">
                  <c:v>2358.0650000000001</c:v>
                </c:pt>
                <c:pt idx="1">
                  <c:v>2267.5516666666663</c:v>
                </c:pt>
                <c:pt idx="2">
                  <c:v>2345.1016666666674</c:v>
                </c:pt>
                <c:pt idx="3">
                  <c:v>2906.7458333333338</c:v>
                </c:pt>
                <c:pt idx="4">
                  <c:v>3045.7975000000006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39C-4610-9515-93BD4E5F75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5736792"/>
        <c:axId val="575734496"/>
      </c:lineChart>
      <c:catAx>
        <c:axId val="575736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75734496"/>
        <c:crosses val="autoZero"/>
        <c:auto val="1"/>
        <c:lblAlgn val="ctr"/>
        <c:lblOffset val="100"/>
        <c:noMultiLvlLbl val="0"/>
      </c:catAx>
      <c:valAx>
        <c:axId val="57573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75736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419"/>
              <a:t>Comportamiento de la tarifa promedio consolidada alcantarillado 2016-2020 (indexación con IPC del precio a 2020)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'Op. alcantarillado prom ind'!$AH$132:$AH$134</c:f>
              <c:strCache>
                <c:ptCount val="3"/>
                <c:pt idx="0">
                  <c:v>Estrato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'Op. alcantarillado prom ind'!$AG$135:$AG$139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'Op. alcantarillado prom ind'!$AH$135:$AH$139</c:f>
              <c:numCache>
                <c:formatCode>0.00</c:formatCode>
                <c:ptCount val="5"/>
                <c:pt idx="0">
                  <c:v>10536.349478923283</c:v>
                </c:pt>
                <c:pt idx="1">
                  <c:v>9812.041384609096</c:v>
                </c:pt>
                <c:pt idx="2">
                  <c:v>9646.9522675965</c:v>
                </c:pt>
                <c:pt idx="3">
                  <c:v>10784.249099999999</c:v>
                </c:pt>
                <c:pt idx="4">
                  <c:v>10835.143333333332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F3-40BF-A8B5-2B9CB19B9107}"/>
            </c:ext>
          </c:extLst>
        </c:ser>
        <c:ser>
          <c:idx val="1"/>
          <c:order val="1"/>
          <c:tx>
            <c:strRef>
              <c:f>'Op. alcantarillado prom ind'!$AI$132:$AI$134</c:f>
              <c:strCache>
                <c:ptCount val="3"/>
                <c:pt idx="0">
                  <c:v>Estrato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'Op. alcantarillado prom ind'!$AG$135:$AG$139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'Op. alcantarillado prom ind'!$AI$135:$AI$139</c:f>
              <c:numCache>
                <c:formatCode>0.00</c:formatCode>
                <c:ptCount val="5"/>
                <c:pt idx="0">
                  <c:v>13864.699322886705</c:v>
                </c:pt>
                <c:pt idx="1">
                  <c:v>13517.644334382585</c:v>
                </c:pt>
                <c:pt idx="2">
                  <c:v>13703.027147484832</c:v>
                </c:pt>
                <c:pt idx="3">
                  <c:v>15666.54228</c:v>
                </c:pt>
                <c:pt idx="4">
                  <c:v>16252.781666666666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F3-40BF-A8B5-2B9CB19B9107}"/>
            </c:ext>
          </c:extLst>
        </c:ser>
        <c:ser>
          <c:idx val="2"/>
          <c:order val="2"/>
          <c:tx>
            <c:strRef>
              <c:f>'Op. alcantarillado prom ind'!$AJ$132:$AJ$134</c:f>
              <c:strCache>
                <c:ptCount val="3"/>
                <c:pt idx="0">
                  <c:v>Estrato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'Op. alcantarillado prom ind'!$AG$135:$AG$139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'Op. alcantarillado prom ind'!$AJ$135:$AJ$139</c:f>
              <c:numCache>
                <c:formatCode>0.00</c:formatCode>
                <c:ptCount val="5"/>
                <c:pt idx="0">
                  <c:v>20219.357980523193</c:v>
                </c:pt>
                <c:pt idx="1">
                  <c:v>19713.206561065479</c:v>
                </c:pt>
                <c:pt idx="2">
                  <c:v>19983.572193314998</c:v>
                </c:pt>
                <c:pt idx="3">
                  <c:v>22847.070373333332</c:v>
                </c:pt>
                <c:pt idx="4">
                  <c:v>23701.919999999998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F3-40BF-A8B5-2B9CB19B9107}"/>
            </c:ext>
          </c:extLst>
        </c:ser>
        <c:ser>
          <c:idx val="3"/>
          <c:order val="3"/>
          <c:tx>
            <c:strRef>
              <c:f>'Op. alcantarillado prom ind'!$AK$132:$AK$134</c:f>
              <c:strCache>
                <c:ptCount val="3"/>
                <c:pt idx="0">
                  <c:v>Estrato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'Op. alcantarillado prom ind'!$AG$135:$AG$139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'Op. alcantarillado prom ind'!$AK$135:$AK$139</c:f>
              <c:numCache>
                <c:formatCode>0.00</c:formatCode>
                <c:ptCount val="5"/>
                <c:pt idx="0">
                  <c:v>23107.818651580532</c:v>
                </c:pt>
                <c:pt idx="1">
                  <c:v>22529.425757462355</c:v>
                </c:pt>
                <c:pt idx="2">
                  <c:v>22838.395941271334</c:v>
                </c:pt>
                <c:pt idx="3">
                  <c:v>26110.925079999994</c:v>
                </c:pt>
                <c:pt idx="4">
                  <c:v>27087.924999999996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1F3-40BF-A8B5-2B9CB19B9107}"/>
            </c:ext>
          </c:extLst>
        </c:ser>
        <c:ser>
          <c:idx val="4"/>
          <c:order val="4"/>
          <c:tx>
            <c:strRef>
              <c:f>'Op. alcantarillado prom ind'!$AL$132:$AL$134</c:f>
              <c:strCache>
                <c:ptCount val="3"/>
                <c:pt idx="0">
                  <c:v>Estrato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'Op. alcantarillado prom ind'!$AG$135:$AG$139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'Op. alcantarillado prom ind'!$AL$135:$AL$139</c:f>
              <c:numCache>
                <c:formatCode>0.00</c:formatCode>
                <c:ptCount val="5"/>
                <c:pt idx="0">
                  <c:v>34661.721607775398</c:v>
                </c:pt>
                <c:pt idx="1">
                  <c:v>33794.077516098696</c:v>
                </c:pt>
                <c:pt idx="2">
                  <c:v>34257.562363414661</c:v>
                </c:pt>
                <c:pt idx="3">
                  <c:v>39166.412619999996</c:v>
                </c:pt>
                <c:pt idx="4">
                  <c:v>40631.887499999997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1F3-40BF-A8B5-2B9CB19B9107}"/>
            </c:ext>
          </c:extLst>
        </c:ser>
        <c:ser>
          <c:idx val="5"/>
          <c:order val="5"/>
          <c:tx>
            <c:strRef>
              <c:f>'Op. alcantarillado prom ind'!$AM$132:$AM$134</c:f>
              <c:strCache>
                <c:ptCount val="3"/>
                <c:pt idx="0">
                  <c:v>Estrato 6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'Op. alcantarillado prom ind'!$AG$135:$AG$139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'Op. alcantarillado prom ind'!$AM$135:$AM$139</c:f>
              <c:numCache>
                <c:formatCode>0.00</c:formatCode>
                <c:ptCount val="5"/>
                <c:pt idx="0">
                  <c:v>36972.510623002876</c:v>
                </c:pt>
                <c:pt idx="1">
                  <c:v>36047.036758511604</c:v>
                </c:pt>
                <c:pt idx="2">
                  <c:v>36541.423088756157</c:v>
                </c:pt>
                <c:pt idx="3">
                  <c:v>41777.467360000002</c:v>
                </c:pt>
                <c:pt idx="4">
                  <c:v>43340.706666666665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1F3-40BF-A8B5-2B9CB19B9107}"/>
            </c:ext>
          </c:extLst>
        </c:ser>
        <c:ser>
          <c:idx val="6"/>
          <c:order val="6"/>
          <c:tx>
            <c:strRef>
              <c:f>'Op. alcantarillado prom ind'!$AN$132:$AN$134</c:f>
              <c:strCache>
                <c:ptCount val="3"/>
                <c:pt idx="0">
                  <c:v>Comercial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'Op. alcantarillado prom ind'!$AG$135:$AG$139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'Op. alcantarillado prom ind'!$AN$135:$AN$139</c:f>
              <c:numCache>
                <c:formatCode>0.00</c:formatCode>
                <c:ptCount val="5"/>
                <c:pt idx="0">
                  <c:v>34661.721607775398</c:v>
                </c:pt>
                <c:pt idx="1">
                  <c:v>33794.077516098696</c:v>
                </c:pt>
                <c:pt idx="2">
                  <c:v>34257.562363414661</c:v>
                </c:pt>
                <c:pt idx="3">
                  <c:v>39166.412619999996</c:v>
                </c:pt>
                <c:pt idx="4">
                  <c:v>40631.887499999997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1F3-40BF-A8B5-2B9CB19B9107}"/>
            </c:ext>
          </c:extLst>
        </c:ser>
        <c:ser>
          <c:idx val="7"/>
          <c:order val="7"/>
          <c:tx>
            <c:strRef>
              <c:f>'Op. alcantarillado prom ind'!$AO$132:$AO$134</c:f>
              <c:strCache>
                <c:ptCount val="3"/>
                <c:pt idx="0">
                  <c:v>Industrial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'Op. alcantarillado prom ind'!$AG$135:$AG$139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'Op. alcantarillado prom ind'!$AO$135:$AO$139</c:f>
              <c:numCache>
                <c:formatCode>0.00</c:formatCode>
                <c:ptCount val="5"/>
                <c:pt idx="0">
                  <c:v>30040.157776761822</c:v>
                </c:pt>
                <c:pt idx="1">
                  <c:v>29288.195151367727</c:v>
                </c:pt>
                <c:pt idx="2">
                  <c:v>29689.865912731675</c:v>
                </c:pt>
                <c:pt idx="3">
                  <c:v>33944.179553333342</c:v>
                </c:pt>
                <c:pt idx="4">
                  <c:v>35214.315833333341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1F3-40BF-A8B5-2B9CB19B9107}"/>
            </c:ext>
          </c:extLst>
        </c:ser>
        <c:ser>
          <c:idx val="8"/>
          <c:order val="8"/>
          <c:tx>
            <c:strRef>
              <c:f>'Op. alcantarillado prom ind'!$AP$132:$AP$134</c:f>
              <c:strCache>
                <c:ptCount val="3"/>
                <c:pt idx="0">
                  <c:v>Oficial y exenta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'Op. alcantarillado prom ind'!$AG$135:$AG$139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'Op. alcantarillado prom ind'!$AP$135:$AP$139</c:f>
              <c:numCache>
                <c:formatCode>0.00</c:formatCode>
                <c:ptCount val="5"/>
                <c:pt idx="0">
                  <c:v>23107.818651580532</c:v>
                </c:pt>
                <c:pt idx="1">
                  <c:v>22529.425757462355</c:v>
                </c:pt>
                <c:pt idx="2">
                  <c:v>22838.395941271334</c:v>
                </c:pt>
                <c:pt idx="3">
                  <c:v>26110.925079999994</c:v>
                </c:pt>
                <c:pt idx="4">
                  <c:v>27087.924999999996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1F3-40BF-A8B5-2B9CB19B91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7875160"/>
        <c:axId val="617875488"/>
      </c:lineChart>
      <c:catAx>
        <c:axId val="617875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617875488"/>
        <c:crosses val="autoZero"/>
        <c:auto val="1"/>
        <c:lblAlgn val="ctr"/>
        <c:lblOffset val="100"/>
        <c:noMultiLvlLbl val="0"/>
      </c:catAx>
      <c:valAx>
        <c:axId val="617875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617875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419"/>
              <a:t>Cargo variable del servicio de Gas natural para estratos 3 y 4, 2016-2020 (valores nominales y variación porcentual)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'Variaciones gas'!$BA$72:$BA$74</c:f>
              <c:strCache>
                <c:ptCount val="3"/>
                <c:pt idx="0">
                  <c:v>Estrato 3 y 4</c:v>
                </c:pt>
                <c:pt idx="2">
                  <c:v>Cargo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multiLvlStrRef>
              <c:f>'Variaciones gas'!$AY$75:$AZ$134</c:f>
              <c:multiLvlStrCache>
                <c:ptCount val="60"/>
                <c:lvl>
                  <c:pt idx="0">
                    <c:v>Enero 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 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  <c:pt idx="24">
                    <c:v>Enero </c:v>
                  </c:pt>
                  <c:pt idx="25">
                    <c:v>Febrero</c:v>
                  </c:pt>
                  <c:pt idx="26">
                    <c:v>Marzo</c:v>
                  </c:pt>
                  <c:pt idx="27">
                    <c:v>Abril</c:v>
                  </c:pt>
                  <c:pt idx="28">
                    <c:v>Mayo</c:v>
                  </c:pt>
                  <c:pt idx="29">
                    <c:v>Junio</c:v>
                  </c:pt>
                  <c:pt idx="30">
                    <c:v>Julio</c:v>
                  </c:pt>
                  <c:pt idx="31">
                    <c:v>Agosto</c:v>
                  </c:pt>
                  <c:pt idx="32">
                    <c:v>Septiembre</c:v>
                  </c:pt>
                  <c:pt idx="33">
                    <c:v>Octubre</c:v>
                  </c:pt>
                  <c:pt idx="34">
                    <c:v>Noviembre</c:v>
                  </c:pt>
                  <c:pt idx="35">
                    <c:v>Diciembre</c:v>
                  </c:pt>
                  <c:pt idx="36">
                    <c:v>Enero </c:v>
                  </c:pt>
                  <c:pt idx="37">
                    <c:v>Febrero</c:v>
                  </c:pt>
                  <c:pt idx="38">
                    <c:v>Marzo</c:v>
                  </c:pt>
                  <c:pt idx="39">
                    <c:v>Abril</c:v>
                  </c:pt>
                  <c:pt idx="40">
                    <c:v>Mayo</c:v>
                  </c:pt>
                  <c:pt idx="41">
                    <c:v>Junio</c:v>
                  </c:pt>
                  <c:pt idx="42">
                    <c:v>Julio</c:v>
                  </c:pt>
                  <c:pt idx="43">
                    <c:v>Agosto</c:v>
                  </c:pt>
                  <c:pt idx="44">
                    <c:v>Septiembre</c:v>
                  </c:pt>
                  <c:pt idx="45">
                    <c:v>Octubre</c:v>
                  </c:pt>
                  <c:pt idx="46">
                    <c:v>Noviembre</c:v>
                  </c:pt>
                  <c:pt idx="47">
                    <c:v>Diciembre</c:v>
                  </c:pt>
                  <c:pt idx="48">
                    <c:v>Enero </c:v>
                  </c:pt>
                  <c:pt idx="49">
                    <c:v>Febrero</c:v>
                  </c:pt>
                  <c:pt idx="50">
                    <c:v>Marzo</c:v>
                  </c:pt>
                  <c:pt idx="51">
                    <c:v>Abril</c:v>
                  </c:pt>
                  <c:pt idx="52">
                    <c:v>Mayo</c:v>
                  </c:pt>
                  <c:pt idx="53">
                    <c:v>Junio</c:v>
                  </c:pt>
                  <c:pt idx="54">
                    <c:v>Julio</c:v>
                  </c:pt>
                  <c:pt idx="55">
                    <c:v>Agosto</c:v>
                  </c:pt>
                  <c:pt idx="56">
                    <c:v>Septiembre</c:v>
                  </c:pt>
                  <c:pt idx="57">
                    <c:v>Octubre</c:v>
                  </c:pt>
                  <c:pt idx="58">
                    <c:v>Noviembre</c:v>
                  </c:pt>
                  <c:pt idx="59">
                    <c:v>Diciembre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  <c:pt idx="36">
                    <c:v>2019</c:v>
                  </c:pt>
                  <c:pt idx="48">
                    <c:v>2020</c:v>
                  </c:pt>
                </c:lvl>
              </c:multiLvlStrCache>
            </c:multiLvlStrRef>
          </c:cat>
          <c:val>
            <c:numRef>
              <c:f>'Variaciones gas'!$BA$75:$BA$134</c:f>
              <c:numCache>
                <c:formatCode>#,##0.00</c:formatCode>
                <c:ptCount val="60"/>
                <c:pt idx="0">
                  <c:v>1252.95</c:v>
                </c:pt>
                <c:pt idx="1">
                  <c:v>1267.9100000000001</c:v>
                </c:pt>
                <c:pt idx="2">
                  <c:v>1311.86</c:v>
                </c:pt>
                <c:pt idx="3">
                  <c:v>1290.18</c:v>
                </c:pt>
                <c:pt idx="4">
                  <c:v>1192.2</c:v>
                </c:pt>
                <c:pt idx="5">
                  <c:v>1161.96</c:v>
                </c:pt>
                <c:pt idx="6">
                  <c:v>1244.6400000000001</c:v>
                </c:pt>
                <c:pt idx="7">
                  <c:v>1220.56</c:v>
                </c:pt>
                <c:pt idx="8">
                  <c:v>1353.26</c:v>
                </c:pt>
                <c:pt idx="9">
                  <c:v>1209.94</c:v>
                </c:pt>
                <c:pt idx="10">
                  <c:v>1209.94</c:v>
                </c:pt>
                <c:pt idx="11">
                  <c:v>1262.6300000000001</c:v>
                </c:pt>
                <c:pt idx="12">
                  <c:v>1312.92</c:v>
                </c:pt>
                <c:pt idx="13">
                  <c:v>1300.07</c:v>
                </c:pt>
                <c:pt idx="14">
                  <c:v>1300.3900000000001</c:v>
                </c:pt>
                <c:pt idx="15">
                  <c:v>1236.01</c:v>
                </c:pt>
                <c:pt idx="16">
                  <c:v>1265.51</c:v>
                </c:pt>
                <c:pt idx="17">
                  <c:v>1296</c:v>
                </c:pt>
                <c:pt idx="18">
                  <c:v>1248.19</c:v>
                </c:pt>
                <c:pt idx="19">
                  <c:v>1289.94</c:v>
                </c:pt>
                <c:pt idx="20">
                  <c:v>1289.94</c:v>
                </c:pt>
                <c:pt idx="21">
                  <c:v>1289.94</c:v>
                </c:pt>
                <c:pt idx="22">
                  <c:v>1237.32</c:v>
                </c:pt>
                <c:pt idx="23">
                  <c:v>1237.32</c:v>
                </c:pt>
                <c:pt idx="24">
                  <c:v>1267.83</c:v>
                </c:pt>
                <c:pt idx="25">
                  <c:v>1312.05</c:v>
                </c:pt>
                <c:pt idx="27">
                  <c:v>1399.18</c:v>
                </c:pt>
                <c:pt idx="28">
                  <c:v>1412.34</c:v>
                </c:pt>
                <c:pt idx="29">
                  <c:v>1374.31</c:v>
                </c:pt>
                <c:pt idx="30">
                  <c:v>1401.42</c:v>
                </c:pt>
                <c:pt idx="31">
                  <c:v>1468.26</c:v>
                </c:pt>
                <c:pt idx="32">
                  <c:v>1471.81</c:v>
                </c:pt>
                <c:pt idx="33">
                  <c:v>1501.11</c:v>
                </c:pt>
                <c:pt idx="34">
                  <c:v>1512.36</c:v>
                </c:pt>
                <c:pt idx="35">
                  <c:v>1581.3</c:v>
                </c:pt>
                <c:pt idx="36">
                  <c:v>1581.3</c:v>
                </c:pt>
                <c:pt idx="37">
                  <c:v>1562.94</c:v>
                </c:pt>
                <c:pt idx="38">
                  <c:v>1562.94</c:v>
                </c:pt>
                <c:pt idx="39">
                  <c:v>1504.79</c:v>
                </c:pt>
                <c:pt idx="40">
                  <c:v>1531.21</c:v>
                </c:pt>
                <c:pt idx="41">
                  <c:v>1531.21</c:v>
                </c:pt>
                <c:pt idx="42">
                  <c:v>1605.45</c:v>
                </c:pt>
                <c:pt idx="43">
                  <c:v>1611.98</c:v>
                </c:pt>
                <c:pt idx="44">
                  <c:v>1628.08</c:v>
                </c:pt>
                <c:pt idx="45">
                  <c:v>1701.51</c:v>
                </c:pt>
                <c:pt idx="46">
                  <c:v>1701.51</c:v>
                </c:pt>
                <c:pt idx="47">
                  <c:v>1664.59</c:v>
                </c:pt>
                <c:pt idx="48">
                  <c:v>1709.03</c:v>
                </c:pt>
                <c:pt idx="49">
                  <c:v>1650.61</c:v>
                </c:pt>
                <c:pt idx="50">
                  <c:v>1826.91</c:v>
                </c:pt>
                <c:pt idx="51">
                  <c:v>1894.88</c:v>
                </c:pt>
                <c:pt idx="52">
                  <c:v>2105.6</c:v>
                </c:pt>
                <c:pt idx="53">
                  <c:v>1938.62</c:v>
                </c:pt>
                <c:pt idx="54">
                  <c:v>1964.48</c:v>
                </c:pt>
                <c:pt idx="55">
                  <c:v>1894.88</c:v>
                </c:pt>
                <c:pt idx="56">
                  <c:v>1886.5</c:v>
                </c:pt>
                <c:pt idx="57">
                  <c:v>1886.5</c:v>
                </c:pt>
                <c:pt idx="58">
                  <c:v>1917.55</c:v>
                </c:pt>
                <c:pt idx="59">
                  <c:v>1942.58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2E-45BB-B459-8E0C2FC568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2284064"/>
        <c:axId val="572284720"/>
      </c:lineChart>
      <c:lineChart>
        <c:grouping val="standard"/>
        <c:varyColors val="0"/>
        <c:ser>
          <c:idx val="1"/>
          <c:order val="1"/>
          <c:tx>
            <c:strRef>
              <c:f>'Variaciones gas'!$BB$72:$BB$74</c:f>
              <c:strCache>
                <c:ptCount val="3"/>
                <c:pt idx="0">
                  <c:v>Estrato 3 y 4</c:v>
                </c:pt>
                <c:pt idx="2">
                  <c:v>Variación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'Variaciones gas'!$AY$75:$AZ$134</c:f>
              <c:multiLvlStrCache>
                <c:ptCount val="60"/>
                <c:lvl>
                  <c:pt idx="0">
                    <c:v>Enero 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 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  <c:pt idx="24">
                    <c:v>Enero </c:v>
                  </c:pt>
                  <c:pt idx="25">
                    <c:v>Febrero</c:v>
                  </c:pt>
                  <c:pt idx="26">
                    <c:v>Marzo</c:v>
                  </c:pt>
                  <c:pt idx="27">
                    <c:v>Abril</c:v>
                  </c:pt>
                  <c:pt idx="28">
                    <c:v>Mayo</c:v>
                  </c:pt>
                  <c:pt idx="29">
                    <c:v>Junio</c:v>
                  </c:pt>
                  <c:pt idx="30">
                    <c:v>Julio</c:v>
                  </c:pt>
                  <c:pt idx="31">
                    <c:v>Agosto</c:v>
                  </c:pt>
                  <c:pt idx="32">
                    <c:v>Septiembre</c:v>
                  </c:pt>
                  <c:pt idx="33">
                    <c:v>Octubre</c:v>
                  </c:pt>
                  <c:pt idx="34">
                    <c:v>Noviembre</c:v>
                  </c:pt>
                  <c:pt idx="35">
                    <c:v>Diciembre</c:v>
                  </c:pt>
                  <c:pt idx="36">
                    <c:v>Enero </c:v>
                  </c:pt>
                  <c:pt idx="37">
                    <c:v>Febrero</c:v>
                  </c:pt>
                  <c:pt idx="38">
                    <c:v>Marzo</c:v>
                  </c:pt>
                  <c:pt idx="39">
                    <c:v>Abril</c:v>
                  </c:pt>
                  <c:pt idx="40">
                    <c:v>Mayo</c:v>
                  </c:pt>
                  <c:pt idx="41">
                    <c:v>Junio</c:v>
                  </c:pt>
                  <c:pt idx="42">
                    <c:v>Julio</c:v>
                  </c:pt>
                  <c:pt idx="43">
                    <c:v>Agosto</c:v>
                  </c:pt>
                  <c:pt idx="44">
                    <c:v>Septiembre</c:v>
                  </c:pt>
                  <c:pt idx="45">
                    <c:v>Octubre</c:v>
                  </c:pt>
                  <c:pt idx="46">
                    <c:v>Noviembre</c:v>
                  </c:pt>
                  <c:pt idx="47">
                    <c:v>Diciembre</c:v>
                  </c:pt>
                  <c:pt idx="48">
                    <c:v>Enero </c:v>
                  </c:pt>
                  <c:pt idx="49">
                    <c:v>Febrero</c:v>
                  </c:pt>
                  <c:pt idx="50">
                    <c:v>Marzo</c:v>
                  </c:pt>
                  <c:pt idx="51">
                    <c:v>Abril</c:v>
                  </c:pt>
                  <c:pt idx="52">
                    <c:v>Mayo</c:v>
                  </c:pt>
                  <c:pt idx="53">
                    <c:v>Junio</c:v>
                  </c:pt>
                  <c:pt idx="54">
                    <c:v>Julio</c:v>
                  </c:pt>
                  <c:pt idx="55">
                    <c:v>Agosto</c:v>
                  </c:pt>
                  <c:pt idx="56">
                    <c:v>Septiembre</c:v>
                  </c:pt>
                  <c:pt idx="57">
                    <c:v>Octubre</c:v>
                  </c:pt>
                  <c:pt idx="58">
                    <c:v>Noviembre</c:v>
                  </c:pt>
                  <c:pt idx="59">
                    <c:v>Diciembre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  <c:pt idx="36">
                    <c:v>2019</c:v>
                  </c:pt>
                  <c:pt idx="48">
                    <c:v>2020</c:v>
                  </c:pt>
                </c:lvl>
              </c:multiLvlStrCache>
            </c:multiLvlStrRef>
          </c:cat>
          <c:val>
            <c:numRef>
              <c:f>'Variaciones gas'!$BB$75:$BB$134</c:f>
              <c:numCache>
                <c:formatCode>0%</c:formatCode>
                <c:ptCount val="60"/>
                <c:pt idx="1">
                  <c:v>1.1939822020032751E-2</c:v>
                </c:pt>
                <c:pt idx="2">
                  <c:v>3.4663343612716849E-2</c:v>
                </c:pt>
                <c:pt idx="3">
                  <c:v>-1.6526153705425761E-2</c:v>
                </c:pt>
                <c:pt idx="4">
                  <c:v>-7.5942891689531708E-2</c:v>
                </c:pt>
                <c:pt idx="5">
                  <c:v>-2.5364871665827887E-2</c:v>
                </c:pt>
                <c:pt idx="6">
                  <c:v>7.1155633584632907E-2</c:v>
                </c:pt>
                <c:pt idx="7">
                  <c:v>-1.9346959763465864E-2</c:v>
                </c:pt>
                <c:pt idx="8">
                  <c:v>0.10872058727141644</c:v>
                </c:pt>
                <c:pt idx="9">
                  <c:v>-0.10590721664720744</c:v>
                </c:pt>
                <c:pt idx="10">
                  <c:v>0</c:v>
                </c:pt>
                <c:pt idx="11">
                  <c:v>4.3547613931269359E-2</c:v>
                </c:pt>
                <c:pt idx="12">
                  <c:v>3.982956210449614E-2</c:v>
                </c:pt>
                <c:pt idx="13">
                  <c:v>-9.787344240319391E-3</c:v>
                </c:pt>
                <c:pt idx="14">
                  <c:v>2.4614059242976431E-4</c:v>
                </c:pt>
                <c:pt idx="15">
                  <c:v>-4.9508224455740282E-2</c:v>
                </c:pt>
                <c:pt idx="16">
                  <c:v>2.3867120816174626E-2</c:v>
                </c:pt>
                <c:pt idx="17">
                  <c:v>2.409305339349354E-2</c:v>
                </c:pt>
                <c:pt idx="18">
                  <c:v>-3.6890432098765392E-2</c:v>
                </c:pt>
                <c:pt idx="19">
                  <c:v>3.344843333146396E-2</c:v>
                </c:pt>
                <c:pt idx="20">
                  <c:v>0</c:v>
                </c:pt>
                <c:pt idx="21">
                  <c:v>0</c:v>
                </c:pt>
                <c:pt idx="22">
                  <c:v>-4.0792595004418897E-2</c:v>
                </c:pt>
                <c:pt idx="23">
                  <c:v>0</c:v>
                </c:pt>
                <c:pt idx="24">
                  <c:v>2.4658132091940638E-2</c:v>
                </c:pt>
                <c:pt idx="25">
                  <c:v>3.4878493173375005E-2</c:v>
                </c:pt>
                <c:pt idx="28">
                  <c:v>9.4055089409510236E-3</c:v>
                </c:pt>
                <c:pt idx="29">
                  <c:v>-2.6926943937012317E-2</c:v>
                </c:pt>
                <c:pt idx="30">
                  <c:v>1.9726262633612598E-2</c:v>
                </c:pt>
                <c:pt idx="31">
                  <c:v>4.7694481311812247E-2</c:v>
                </c:pt>
                <c:pt idx="32">
                  <c:v>2.4178279051393857E-3</c:v>
                </c:pt>
                <c:pt idx="33">
                  <c:v>1.9907460881499622E-2</c:v>
                </c:pt>
                <c:pt idx="34">
                  <c:v>7.4944541039630675E-3</c:v>
                </c:pt>
                <c:pt idx="35">
                  <c:v>4.5584384670316627E-2</c:v>
                </c:pt>
                <c:pt idx="36">
                  <c:v>0</c:v>
                </c:pt>
                <c:pt idx="37">
                  <c:v>-1.1610700056915134E-2</c:v>
                </c:pt>
                <c:pt idx="38">
                  <c:v>0</c:v>
                </c:pt>
                <c:pt idx="39">
                  <c:v>-3.7205522924744446E-2</c:v>
                </c:pt>
                <c:pt idx="40">
                  <c:v>1.7557267126974578E-2</c:v>
                </c:pt>
                <c:pt idx="41">
                  <c:v>0</c:v>
                </c:pt>
                <c:pt idx="42">
                  <c:v>4.8484531840831763E-2</c:v>
                </c:pt>
                <c:pt idx="43">
                  <c:v>4.0673954343018919E-3</c:v>
                </c:pt>
                <c:pt idx="44">
                  <c:v>9.9877169691931101E-3</c:v>
                </c:pt>
                <c:pt idx="45">
                  <c:v>4.5102206279789732E-2</c:v>
                </c:pt>
                <c:pt idx="46">
                  <c:v>0</c:v>
                </c:pt>
                <c:pt idx="47">
                  <c:v>-2.1698373797391771E-2</c:v>
                </c:pt>
                <c:pt idx="48">
                  <c:v>2.669726479193078E-2</c:v>
                </c:pt>
                <c:pt idx="49">
                  <c:v>-3.4183133122297489E-2</c:v>
                </c:pt>
                <c:pt idx="50">
                  <c:v>0.10680899788563028</c:v>
                </c:pt>
                <c:pt idx="51">
                  <c:v>3.7204897887690158E-2</c:v>
                </c:pt>
                <c:pt idx="52">
                  <c:v>0.11120493118297717</c:v>
                </c:pt>
                <c:pt idx="53">
                  <c:v>-7.9302811550151994E-2</c:v>
                </c:pt>
                <c:pt idx="54">
                  <c:v>1.3339385748625377E-2</c:v>
                </c:pt>
                <c:pt idx="55">
                  <c:v>-3.5429223000488633E-2</c:v>
                </c:pt>
                <c:pt idx="56">
                  <c:v>-4.4224436375918837E-3</c:v>
                </c:pt>
                <c:pt idx="57">
                  <c:v>0</c:v>
                </c:pt>
                <c:pt idx="58">
                  <c:v>1.6459051152928679E-2</c:v>
                </c:pt>
                <c:pt idx="59">
                  <c:v>1.3053114651508421E-2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2E-45BB-B459-8E0C2FC568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016784"/>
        <c:axId val="524012848"/>
      </c:lineChart>
      <c:catAx>
        <c:axId val="57228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72284720"/>
        <c:crosses val="autoZero"/>
        <c:auto val="1"/>
        <c:lblAlgn val="ctr"/>
        <c:lblOffset val="100"/>
        <c:noMultiLvlLbl val="0"/>
      </c:catAx>
      <c:valAx>
        <c:axId val="572284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$-240A]\ 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72284064"/>
        <c:crosses val="autoZero"/>
        <c:crossBetween val="between"/>
      </c:valAx>
      <c:valAx>
        <c:axId val="524012848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24016784"/>
        <c:crosses val="max"/>
        <c:crossBetween val="between"/>
      </c:valAx>
      <c:catAx>
        <c:axId val="524016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40128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419"/>
              <a:t>Costo unitario  del servicio de energía eléctrica para estrato 4, 2016-2020 (valores nominales y variación porcentual)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'Variaciones energía'!$AS$2:$AS$3</c:f>
              <c:strCache>
                <c:ptCount val="2"/>
                <c:pt idx="0">
                  <c:v>Estrato 4</c:v>
                </c:pt>
                <c:pt idx="1">
                  <c:v>Cargo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multiLvlStrRef>
              <c:f>'Variaciones energía'!$AQ$4:$AR$63</c:f>
              <c:multiLvlStrCache>
                <c:ptCount val="60"/>
                <c:lvl>
                  <c:pt idx="0">
                    <c:v>Enero 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 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  <c:pt idx="24">
                    <c:v>Enero </c:v>
                  </c:pt>
                  <c:pt idx="25">
                    <c:v>Febrero</c:v>
                  </c:pt>
                  <c:pt idx="26">
                    <c:v>Marzo</c:v>
                  </c:pt>
                  <c:pt idx="27">
                    <c:v>Abril</c:v>
                  </c:pt>
                  <c:pt idx="28">
                    <c:v>Mayo</c:v>
                  </c:pt>
                  <c:pt idx="29">
                    <c:v>Junio</c:v>
                  </c:pt>
                  <c:pt idx="30">
                    <c:v>Julio</c:v>
                  </c:pt>
                  <c:pt idx="31">
                    <c:v>Agosto</c:v>
                  </c:pt>
                  <c:pt idx="32">
                    <c:v>Septiembre</c:v>
                  </c:pt>
                  <c:pt idx="33">
                    <c:v>Octubre</c:v>
                  </c:pt>
                  <c:pt idx="34">
                    <c:v>Noviembre</c:v>
                  </c:pt>
                  <c:pt idx="35">
                    <c:v>Diciembre</c:v>
                  </c:pt>
                  <c:pt idx="36">
                    <c:v>Enero </c:v>
                  </c:pt>
                  <c:pt idx="37">
                    <c:v>Febrero</c:v>
                  </c:pt>
                  <c:pt idx="38">
                    <c:v>Marzo</c:v>
                  </c:pt>
                  <c:pt idx="39">
                    <c:v>Abril</c:v>
                  </c:pt>
                  <c:pt idx="40">
                    <c:v>Mayo</c:v>
                  </c:pt>
                  <c:pt idx="41">
                    <c:v>Junio</c:v>
                  </c:pt>
                  <c:pt idx="42">
                    <c:v>Julio</c:v>
                  </c:pt>
                  <c:pt idx="43">
                    <c:v>Agosto</c:v>
                  </c:pt>
                  <c:pt idx="44">
                    <c:v>Septiembre</c:v>
                  </c:pt>
                  <c:pt idx="45">
                    <c:v>Octubre</c:v>
                  </c:pt>
                  <c:pt idx="46">
                    <c:v>Noviembre</c:v>
                  </c:pt>
                  <c:pt idx="47">
                    <c:v>Diciembre</c:v>
                  </c:pt>
                  <c:pt idx="48">
                    <c:v>Enero </c:v>
                  </c:pt>
                  <c:pt idx="49">
                    <c:v>Febrero</c:v>
                  </c:pt>
                  <c:pt idx="50">
                    <c:v>Marzo</c:v>
                  </c:pt>
                  <c:pt idx="51">
                    <c:v>Abril</c:v>
                  </c:pt>
                  <c:pt idx="52">
                    <c:v>Mayo</c:v>
                  </c:pt>
                  <c:pt idx="53">
                    <c:v>Junio</c:v>
                  </c:pt>
                  <c:pt idx="54">
                    <c:v>Julio</c:v>
                  </c:pt>
                  <c:pt idx="55">
                    <c:v>Agosto</c:v>
                  </c:pt>
                  <c:pt idx="56">
                    <c:v>Septiembre</c:v>
                  </c:pt>
                  <c:pt idx="57">
                    <c:v>Octubre</c:v>
                  </c:pt>
                  <c:pt idx="58">
                    <c:v>Noviembre</c:v>
                  </c:pt>
                  <c:pt idx="59">
                    <c:v>Diciembre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  <c:pt idx="36">
                    <c:v>2019</c:v>
                  </c:pt>
                  <c:pt idx="48">
                    <c:v>2020</c:v>
                  </c:pt>
                </c:lvl>
              </c:multiLvlStrCache>
            </c:multiLvlStrRef>
          </c:cat>
          <c:val>
            <c:numRef>
              <c:f>'Variaciones energía'!$AS$4:$AS$63</c:f>
              <c:numCache>
                <c:formatCode>_(* #,##0.00_);_(* \(#,##0.00\);_(* "-"??_);_(@_)</c:formatCode>
                <c:ptCount val="60"/>
                <c:pt idx="0">
                  <c:v>425.81333333333333</c:v>
                </c:pt>
                <c:pt idx="1">
                  <c:v>432.20000000000005</c:v>
                </c:pt>
                <c:pt idx="2">
                  <c:v>438.68333333333334</c:v>
                </c:pt>
                <c:pt idx="3">
                  <c:v>445.26333333333332</c:v>
                </c:pt>
                <c:pt idx="4">
                  <c:v>451.94666666666672</c:v>
                </c:pt>
                <c:pt idx="5">
                  <c:v>458.72333333333336</c:v>
                </c:pt>
                <c:pt idx="6">
                  <c:v>465.6033333333333</c:v>
                </c:pt>
                <c:pt idx="7">
                  <c:v>472.58666666666664</c:v>
                </c:pt>
                <c:pt idx="8">
                  <c:v>479.67333333333335</c:v>
                </c:pt>
                <c:pt idx="9">
                  <c:v>467.83</c:v>
                </c:pt>
                <c:pt idx="10">
                  <c:v>444.61666666666662</c:v>
                </c:pt>
                <c:pt idx="11">
                  <c:v>454.42333333333335</c:v>
                </c:pt>
                <c:pt idx="12">
                  <c:v>429.82</c:v>
                </c:pt>
                <c:pt idx="13">
                  <c:v>438.47333333333336</c:v>
                </c:pt>
                <c:pt idx="14">
                  <c:v>460.1466666666667</c:v>
                </c:pt>
                <c:pt idx="15">
                  <c:v>445.96333333333331</c:v>
                </c:pt>
                <c:pt idx="16">
                  <c:v>436.41333333333336</c:v>
                </c:pt>
                <c:pt idx="17">
                  <c:v>429.69000000000005</c:v>
                </c:pt>
                <c:pt idx="18">
                  <c:v>451.49</c:v>
                </c:pt>
                <c:pt idx="19">
                  <c:v>455.66666666666669</c:v>
                </c:pt>
                <c:pt idx="20">
                  <c:v>444.80999999999995</c:v>
                </c:pt>
                <c:pt idx="21">
                  <c:v>451.99333333333334</c:v>
                </c:pt>
                <c:pt idx="22">
                  <c:v>451.99333333333334</c:v>
                </c:pt>
                <c:pt idx="23">
                  <c:v>452.96</c:v>
                </c:pt>
                <c:pt idx="24">
                  <c:v>449.91333333333336</c:v>
                </c:pt>
                <c:pt idx="25">
                  <c:v>456.82</c:v>
                </c:pt>
                <c:pt idx="26">
                  <c:v>474.90000000000003</c:v>
                </c:pt>
                <c:pt idx="27">
                  <c:v>468.67666666666668</c:v>
                </c:pt>
                <c:pt idx="28">
                  <c:v>455.35666666666663</c:v>
                </c:pt>
                <c:pt idx="29">
                  <c:v>469.11999999999995</c:v>
                </c:pt>
                <c:pt idx="30">
                  <c:v>478.46333333333331</c:v>
                </c:pt>
                <c:pt idx="31">
                  <c:v>477.37333333333328</c:v>
                </c:pt>
                <c:pt idx="32">
                  <c:v>479.09</c:v>
                </c:pt>
                <c:pt idx="33">
                  <c:v>482.23</c:v>
                </c:pt>
                <c:pt idx="34">
                  <c:v>491.59</c:v>
                </c:pt>
                <c:pt idx="35">
                  <c:v>480.12999999999994</c:v>
                </c:pt>
                <c:pt idx="36">
                  <c:v>483.53</c:v>
                </c:pt>
                <c:pt idx="37">
                  <c:v>494.18</c:v>
                </c:pt>
                <c:pt idx="38">
                  <c:v>516.57666666666671</c:v>
                </c:pt>
                <c:pt idx="39">
                  <c:v>504.94</c:v>
                </c:pt>
                <c:pt idx="40">
                  <c:v>487.7833333333333</c:v>
                </c:pt>
                <c:pt idx="41">
                  <c:v>492.85999999999996</c:v>
                </c:pt>
                <c:pt idx="42">
                  <c:v>494.69333333333333</c:v>
                </c:pt>
                <c:pt idx="43">
                  <c:v>506.69666666666672</c:v>
                </c:pt>
                <c:pt idx="44">
                  <c:v>501.78</c:v>
                </c:pt>
                <c:pt idx="45">
                  <c:v>509.5333333333333</c:v>
                </c:pt>
                <c:pt idx="46">
                  <c:v>520.12</c:v>
                </c:pt>
                <c:pt idx="47">
                  <c:v>500.22</c:v>
                </c:pt>
                <c:pt idx="48">
                  <c:v>501.14000000000004</c:v>
                </c:pt>
                <c:pt idx="49">
                  <c:v>544.29999999999995</c:v>
                </c:pt>
                <c:pt idx="50">
                  <c:v>544.29999999999995</c:v>
                </c:pt>
                <c:pt idx="51">
                  <c:v>544.29999999999995</c:v>
                </c:pt>
                <c:pt idx="52">
                  <c:v>544.29999999999995</c:v>
                </c:pt>
                <c:pt idx="53">
                  <c:v>544.29999999999995</c:v>
                </c:pt>
                <c:pt idx="54">
                  <c:v>544.29999999999995</c:v>
                </c:pt>
                <c:pt idx="55">
                  <c:v>544.29999999999995</c:v>
                </c:pt>
                <c:pt idx="56">
                  <c:v>544.29999999999995</c:v>
                </c:pt>
                <c:pt idx="57">
                  <c:v>544.29999999999995</c:v>
                </c:pt>
                <c:pt idx="58">
                  <c:v>544.29999999999995</c:v>
                </c:pt>
                <c:pt idx="59">
                  <c:v>547.02333333333343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C1-4AAD-BF1F-448354F95C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6799448"/>
        <c:axId val="566799776"/>
      </c:lineChart>
      <c:lineChart>
        <c:grouping val="standard"/>
        <c:varyColors val="0"/>
        <c:ser>
          <c:idx val="1"/>
          <c:order val="1"/>
          <c:tx>
            <c:strRef>
              <c:f>'Variaciones energía'!$AT$2:$AT$3</c:f>
              <c:strCache>
                <c:ptCount val="2"/>
                <c:pt idx="0">
                  <c:v>Estrato 4</c:v>
                </c:pt>
                <c:pt idx="1">
                  <c:v>Variación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'Variaciones energía'!$AQ$4:$AR$63</c:f>
              <c:multiLvlStrCache>
                <c:ptCount val="60"/>
                <c:lvl>
                  <c:pt idx="0">
                    <c:v>Enero 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 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  <c:pt idx="24">
                    <c:v>Enero </c:v>
                  </c:pt>
                  <c:pt idx="25">
                    <c:v>Febrero</c:v>
                  </c:pt>
                  <c:pt idx="26">
                    <c:v>Marzo</c:v>
                  </c:pt>
                  <c:pt idx="27">
                    <c:v>Abril</c:v>
                  </c:pt>
                  <c:pt idx="28">
                    <c:v>Mayo</c:v>
                  </c:pt>
                  <c:pt idx="29">
                    <c:v>Junio</c:v>
                  </c:pt>
                  <c:pt idx="30">
                    <c:v>Julio</c:v>
                  </c:pt>
                  <c:pt idx="31">
                    <c:v>Agosto</c:v>
                  </c:pt>
                  <c:pt idx="32">
                    <c:v>Septiembre</c:v>
                  </c:pt>
                  <c:pt idx="33">
                    <c:v>Octubre</c:v>
                  </c:pt>
                  <c:pt idx="34">
                    <c:v>Noviembre</c:v>
                  </c:pt>
                  <c:pt idx="35">
                    <c:v>Diciembre</c:v>
                  </c:pt>
                  <c:pt idx="36">
                    <c:v>Enero </c:v>
                  </c:pt>
                  <c:pt idx="37">
                    <c:v>Febrero</c:v>
                  </c:pt>
                  <c:pt idx="38">
                    <c:v>Marzo</c:v>
                  </c:pt>
                  <c:pt idx="39">
                    <c:v>Abril</c:v>
                  </c:pt>
                  <c:pt idx="40">
                    <c:v>Mayo</c:v>
                  </c:pt>
                  <c:pt idx="41">
                    <c:v>Junio</c:v>
                  </c:pt>
                  <c:pt idx="42">
                    <c:v>Julio</c:v>
                  </c:pt>
                  <c:pt idx="43">
                    <c:v>Agosto</c:v>
                  </c:pt>
                  <c:pt idx="44">
                    <c:v>Septiembre</c:v>
                  </c:pt>
                  <c:pt idx="45">
                    <c:v>Octubre</c:v>
                  </c:pt>
                  <c:pt idx="46">
                    <c:v>Noviembre</c:v>
                  </c:pt>
                  <c:pt idx="47">
                    <c:v>Diciembre</c:v>
                  </c:pt>
                  <c:pt idx="48">
                    <c:v>Enero </c:v>
                  </c:pt>
                  <c:pt idx="49">
                    <c:v>Febrero</c:v>
                  </c:pt>
                  <c:pt idx="50">
                    <c:v>Marzo</c:v>
                  </c:pt>
                  <c:pt idx="51">
                    <c:v>Abril</c:v>
                  </c:pt>
                  <c:pt idx="52">
                    <c:v>Mayo</c:v>
                  </c:pt>
                  <c:pt idx="53">
                    <c:v>Junio</c:v>
                  </c:pt>
                  <c:pt idx="54">
                    <c:v>Julio</c:v>
                  </c:pt>
                  <c:pt idx="55">
                    <c:v>Agosto</c:v>
                  </c:pt>
                  <c:pt idx="56">
                    <c:v>Septiembre</c:v>
                  </c:pt>
                  <c:pt idx="57">
                    <c:v>Octubre</c:v>
                  </c:pt>
                  <c:pt idx="58">
                    <c:v>Noviembre</c:v>
                  </c:pt>
                  <c:pt idx="59">
                    <c:v>Diciembre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  <c:pt idx="36">
                    <c:v>2019</c:v>
                  </c:pt>
                  <c:pt idx="48">
                    <c:v>2020</c:v>
                  </c:pt>
                </c:lvl>
              </c:multiLvlStrCache>
            </c:multiLvlStrRef>
          </c:cat>
          <c:val>
            <c:numRef>
              <c:f>'Variaciones energía'!$AT$4:$AT$63</c:f>
              <c:numCache>
                <c:formatCode>0%</c:formatCode>
                <c:ptCount val="60"/>
                <c:pt idx="1">
                  <c:v>1.4998747494990089E-2</c:v>
                </c:pt>
                <c:pt idx="2">
                  <c:v>1.500077124787897E-2</c:v>
                </c:pt>
                <c:pt idx="3">
                  <c:v>1.4999430112837622E-2</c:v>
                </c:pt>
                <c:pt idx="4">
                  <c:v>1.5009844361763587E-2</c:v>
                </c:pt>
                <c:pt idx="5">
                  <c:v>1.4994394618834025E-2</c:v>
                </c:pt>
                <c:pt idx="6">
                  <c:v>1.4998147031253272E-2</c:v>
                </c:pt>
                <c:pt idx="7">
                  <c:v>1.4998460778488161E-2</c:v>
                </c:pt>
                <c:pt idx="8">
                  <c:v>1.4995485836813075E-2</c:v>
                </c:pt>
                <c:pt idx="9">
                  <c:v>-2.4690414309738631E-2</c:v>
                </c:pt>
                <c:pt idx="10">
                  <c:v>-4.9619163656313976E-2</c:v>
                </c:pt>
                <c:pt idx="11">
                  <c:v>2.205645312441443E-2</c:v>
                </c:pt>
                <c:pt idx="12">
                  <c:v>-5.4141879451612709E-2</c:v>
                </c:pt>
                <c:pt idx="13">
                  <c:v>2.0132458548539772E-2</c:v>
                </c:pt>
                <c:pt idx="14">
                  <c:v>4.9429079685575736E-2</c:v>
                </c:pt>
                <c:pt idx="15">
                  <c:v>-3.0823505548955535E-2</c:v>
                </c:pt>
                <c:pt idx="16">
                  <c:v>-2.141431657311129E-2</c:v>
                </c:pt>
                <c:pt idx="17">
                  <c:v>-1.5405884329840138E-2</c:v>
                </c:pt>
                <c:pt idx="18">
                  <c:v>5.0734250273452845E-2</c:v>
                </c:pt>
                <c:pt idx="19">
                  <c:v>9.2508508863245621E-3</c:v>
                </c:pt>
                <c:pt idx="20">
                  <c:v>-2.3825896122897015E-2</c:v>
                </c:pt>
                <c:pt idx="21">
                  <c:v>1.6149217268796555E-2</c:v>
                </c:pt>
                <c:pt idx="22">
                  <c:v>0</c:v>
                </c:pt>
                <c:pt idx="23">
                  <c:v>2.138674611719878E-3</c:v>
                </c:pt>
                <c:pt idx="24">
                  <c:v>-6.7261273990344055E-3</c:v>
                </c:pt>
                <c:pt idx="25">
                  <c:v>1.5351104657193172E-2</c:v>
                </c:pt>
                <c:pt idx="26">
                  <c:v>3.9577951928549626E-2</c:v>
                </c:pt>
                <c:pt idx="27">
                  <c:v>-1.310451323085567E-2</c:v>
                </c:pt>
                <c:pt idx="28">
                  <c:v>-2.842044622092E-2</c:v>
                </c:pt>
                <c:pt idx="29">
                  <c:v>3.0225391085376273E-2</c:v>
                </c:pt>
                <c:pt idx="30">
                  <c:v>1.991672351068674E-2</c:v>
                </c:pt>
                <c:pt idx="31">
                  <c:v>-2.2781265022050424E-3</c:v>
                </c:pt>
                <c:pt idx="32">
                  <c:v>3.5960673686563217E-3</c:v>
                </c:pt>
                <c:pt idx="33">
                  <c:v>6.5540921330022404E-3</c:v>
                </c:pt>
                <c:pt idx="34">
                  <c:v>1.9409825187151269E-2</c:v>
                </c:pt>
                <c:pt idx="35">
                  <c:v>-2.3312109684900092E-2</c:v>
                </c:pt>
                <c:pt idx="36">
                  <c:v>7.0814154499823688E-3</c:v>
                </c:pt>
                <c:pt idx="37">
                  <c:v>2.2025520650218258E-2</c:v>
                </c:pt>
                <c:pt idx="38">
                  <c:v>4.5320868239642847E-2</c:v>
                </c:pt>
                <c:pt idx="39">
                  <c:v>-2.2526504616933361E-2</c:v>
                </c:pt>
                <c:pt idx="40">
                  <c:v>-3.3977634306386291E-2</c:v>
                </c:pt>
                <c:pt idx="41">
                  <c:v>1.040762633682985E-2</c:v>
                </c:pt>
                <c:pt idx="42">
                  <c:v>3.7197851993129314E-3</c:v>
                </c:pt>
                <c:pt idx="43">
                  <c:v>2.4264190609670746E-2</c:v>
                </c:pt>
                <c:pt idx="44">
                  <c:v>-9.7033728266090989E-3</c:v>
                </c:pt>
                <c:pt idx="45">
                  <c:v>1.5451658761475808E-2</c:v>
                </c:pt>
                <c:pt idx="46">
                  <c:v>2.0777181734920911E-2</c:v>
                </c:pt>
                <c:pt idx="47">
                  <c:v>-3.8260401445820151E-2</c:v>
                </c:pt>
                <c:pt idx="48">
                  <c:v>1.839190756067362E-3</c:v>
                </c:pt>
                <c:pt idx="49">
                  <c:v>8.6123638105120137E-2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5.0033682405538705E-3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C1-4AAD-BF1F-448354F95C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3400176"/>
        <c:axId val="533405424"/>
      </c:lineChart>
      <c:catAx>
        <c:axId val="566799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66799776"/>
        <c:crosses val="autoZero"/>
        <c:auto val="1"/>
        <c:lblAlgn val="ctr"/>
        <c:lblOffset val="100"/>
        <c:noMultiLvlLbl val="0"/>
      </c:catAx>
      <c:valAx>
        <c:axId val="56679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$-240A]\ 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66799448"/>
        <c:crosses val="autoZero"/>
        <c:crossBetween val="between"/>
      </c:valAx>
      <c:valAx>
        <c:axId val="533405424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33400176"/>
        <c:crosses val="max"/>
        <c:crossBetween val="between"/>
      </c:valAx>
      <c:catAx>
        <c:axId val="533400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3405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Cargo fijo del servicio de acueducto para estrato 4, 2016-2020 (valores nominales y variación porcentual)</a:t>
            </a:r>
            <a:endParaRPr lang="es-419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'Variaciones acueducto'!$BE$2:$BE$4</c:f>
              <c:strCache>
                <c:ptCount val="3"/>
                <c:pt idx="0">
                  <c:v>Estrato 4</c:v>
                </c:pt>
                <c:pt idx="2">
                  <c:v>Cargo (Nominal)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multiLvlStrRef>
              <c:f>'Variaciones acueducto'!$BC$5:$BD$64</c:f>
              <c:multiLvlStrCache>
                <c:ptCount val="60"/>
                <c:lvl>
                  <c:pt idx="0">
                    <c:v>Enero 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 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  <c:pt idx="24">
                    <c:v>Enero </c:v>
                  </c:pt>
                  <c:pt idx="25">
                    <c:v>Febrero</c:v>
                  </c:pt>
                  <c:pt idx="26">
                    <c:v>Marzo</c:v>
                  </c:pt>
                  <c:pt idx="27">
                    <c:v>Abril</c:v>
                  </c:pt>
                  <c:pt idx="28">
                    <c:v>Mayo</c:v>
                  </c:pt>
                  <c:pt idx="29">
                    <c:v>Junio</c:v>
                  </c:pt>
                  <c:pt idx="30">
                    <c:v>Julio</c:v>
                  </c:pt>
                  <c:pt idx="31">
                    <c:v>Agosto</c:v>
                  </c:pt>
                  <c:pt idx="32">
                    <c:v>Septiembre</c:v>
                  </c:pt>
                  <c:pt idx="33">
                    <c:v>Octubre</c:v>
                  </c:pt>
                  <c:pt idx="34">
                    <c:v>Noviembre</c:v>
                  </c:pt>
                  <c:pt idx="35">
                    <c:v>Diciembre</c:v>
                  </c:pt>
                  <c:pt idx="36">
                    <c:v>Enero </c:v>
                  </c:pt>
                  <c:pt idx="37">
                    <c:v>Febrero</c:v>
                  </c:pt>
                  <c:pt idx="38">
                    <c:v>Marzo</c:v>
                  </c:pt>
                  <c:pt idx="39">
                    <c:v>Abril</c:v>
                  </c:pt>
                  <c:pt idx="40">
                    <c:v>Mayo</c:v>
                  </c:pt>
                  <c:pt idx="41">
                    <c:v>Junio</c:v>
                  </c:pt>
                  <c:pt idx="42">
                    <c:v>Julio</c:v>
                  </c:pt>
                  <c:pt idx="43">
                    <c:v>Agosto</c:v>
                  </c:pt>
                  <c:pt idx="44">
                    <c:v>Septiembre</c:v>
                  </c:pt>
                  <c:pt idx="45">
                    <c:v>Octubre</c:v>
                  </c:pt>
                  <c:pt idx="46">
                    <c:v>Noviembre</c:v>
                  </c:pt>
                  <c:pt idx="47">
                    <c:v>Diciembre</c:v>
                  </c:pt>
                  <c:pt idx="48">
                    <c:v>Enero </c:v>
                  </c:pt>
                  <c:pt idx="49">
                    <c:v>Febrero</c:v>
                  </c:pt>
                  <c:pt idx="50">
                    <c:v>Marzo</c:v>
                  </c:pt>
                  <c:pt idx="51">
                    <c:v>Abril</c:v>
                  </c:pt>
                  <c:pt idx="52">
                    <c:v>Mayo</c:v>
                  </c:pt>
                  <c:pt idx="53">
                    <c:v>Junio</c:v>
                  </c:pt>
                  <c:pt idx="54">
                    <c:v>Julio</c:v>
                  </c:pt>
                  <c:pt idx="55">
                    <c:v>Agosto</c:v>
                  </c:pt>
                  <c:pt idx="56">
                    <c:v>Septiembre</c:v>
                  </c:pt>
                  <c:pt idx="57">
                    <c:v>Octubre</c:v>
                  </c:pt>
                  <c:pt idx="58">
                    <c:v>Noviembre</c:v>
                  </c:pt>
                  <c:pt idx="59">
                    <c:v>Diciembre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  <c:pt idx="36">
                    <c:v>2019</c:v>
                  </c:pt>
                  <c:pt idx="48">
                    <c:v>2020</c:v>
                  </c:pt>
                </c:lvl>
              </c:multiLvlStrCache>
            </c:multiLvlStrRef>
          </c:cat>
          <c:val>
            <c:numRef>
              <c:f>'Variaciones acueducto'!$BE$5:$BE$64</c:f>
              <c:numCache>
                <c:formatCode>_(* #,##0.00_);_(* \(#,##0.00\);_(* "-"??_);_(@_)</c:formatCode>
                <c:ptCount val="60"/>
                <c:pt idx="0">
                  <c:v>8564.44</c:v>
                </c:pt>
                <c:pt idx="1">
                  <c:v>8564.44</c:v>
                </c:pt>
                <c:pt idx="2">
                  <c:v>8904.66</c:v>
                </c:pt>
                <c:pt idx="3">
                  <c:v>8904.66</c:v>
                </c:pt>
                <c:pt idx="4">
                  <c:v>8904.66</c:v>
                </c:pt>
                <c:pt idx="5">
                  <c:v>8904.66</c:v>
                </c:pt>
                <c:pt idx="6">
                  <c:v>9195.52</c:v>
                </c:pt>
                <c:pt idx="7">
                  <c:v>8303.49</c:v>
                </c:pt>
                <c:pt idx="8">
                  <c:v>8303.49</c:v>
                </c:pt>
                <c:pt idx="9">
                  <c:v>8303.49</c:v>
                </c:pt>
                <c:pt idx="10">
                  <c:v>8303.49</c:v>
                </c:pt>
                <c:pt idx="11">
                  <c:v>8303.49</c:v>
                </c:pt>
                <c:pt idx="12">
                  <c:v>8303.49</c:v>
                </c:pt>
                <c:pt idx="13">
                  <c:v>8303.49</c:v>
                </c:pt>
                <c:pt idx="14">
                  <c:v>8303.49</c:v>
                </c:pt>
                <c:pt idx="15">
                  <c:v>8565.91</c:v>
                </c:pt>
                <c:pt idx="16">
                  <c:v>8565.91</c:v>
                </c:pt>
                <c:pt idx="17">
                  <c:v>8565.91</c:v>
                </c:pt>
                <c:pt idx="18">
                  <c:v>8565.91</c:v>
                </c:pt>
                <c:pt idx="19">
                  <c:v>8565.91</c:v>
                </c:pt>
                <c:pt idx="20">
                  <c:v>8565.91</c:v>
                </c:pt>
                <c:pt idx="21">
                  <c:v>8565.91</c:v>
                </c:pt>
                <c:pt idx="22">
                  <c:v>8565.91</c:v>
                </c:pt>
                <c:pt idx="23">
                  <c:v>8565.91</c:v>
                </c:pt>
                <c:pt idx="24">
                  <c:v>8565.91</c:v>
                </c:pt>
                <c:pt idx="25">
                  <c:v>8556.3700000000008</c:v>
                </c:pt>
                <c:pt idx="26">
                  <c:v>8556.3700000000008</c:v>
                </c:pt>
                <c:pt idx="27">
                  <c:v>8556.3700000000008</c:v>
                </c:pt>
                <c:pt idx="28">
                  <c:v>8556.3700000000008</c:v>
                </c:pt>
                <c:pt idx="29">
                  <c:v>8844.68</c:v>
                </c:pt>
                <c:pt idx="30">
                  <c:v>8844.68</c:v>
                </c:pt>
                <c:pt idx="31">
                  <c:v>8844.68</c:v>
                </c:pt>
                <c:pt idx="32">
                  <c:v>8844.68</c:v>
                </c:pt>
                <c:pt idx="33">
                  <c:v>8844.68</c:v>
                </c:pt>
                <c:pt idx="34">
                  <c:v>6172.86</c:v>
                </c:pt>
                <c:pt idx="35">
                  <c:v>6172.86</c:v>
                </c:pt>
                <c:pt idx="36">
                  <c:v>6172.86</c:v>
                </c:pt>
                <c:pt idx="37">
                  <c:v>6172.86</c:v>
                </c:pt>
                <c:pt idx="38">
                  <c:v>6172.86</c:v>
                </c:pt>
                <c:pt idx="39">
                  <c:v>6172.86</c:v>
                </c:pt>
                <c:pt idx="40">
                  <c:v>6358.66</c:v>
                </c:pt>
                <c:pt idx="41">
                  <c:v>6358.66</c:v>
                </c:pt>
                <c:pt idx="42">
                  <c:v>6358.66</c:v>
                </c:pt>
                <c:pt idx="43">
                  <c:v>6358.66</c:v>
                </c:pt>
                <c:pt idx="44">
                  <c:v>6358.66</c:v>
                </c:pt>
                <c:pt idx="45">
                  <c:v>6358.66</c:v>
                </c:pt>
                <c:pt idx="46">
                  <c:v>6358.66</c:v>
                </c:pt>
                <c:pt idx="47">
                  <c:v>6358.66</c:v>
                </c:pt>
                <c:pt idx="48">
                  <c:v>6358.66</c:v>
                </c:pt>
                <c:pt idx="49">
                  <c:v>6358.66</c:v>
                </c:pt>
                <c:pt idx="50">
                  <c:v>6358.66</c:v>
                </c:pt>
                <c:pt idx="51">
                  <c:v>6358.66</c:v>
                </c:pt>
                <c:pt idx="52">
                  <c:v>6358.66</c:v>
                </c:pt>
                <c:pt idx="53">
                  <c:v>6358.66</c:v>
                </c:pt>
                <c:pt idx="54">
                  <c:v>6358.66</c:v>
                </c:pt>
                <c:pt idx="55">
                  <c:v>6358.66</c:v>
                </c:pt>
                <c:pt idx="56">
                  <c:v>6358.66</c:v>
                </c:pt>
                <c:pt idx="57">
                  <c:v>6358.66</c:v>
                </c:pt>
                <c:pt idx="58">
                  <c:v>6358.66</c:v>
                </c:pt>
                <c:pt idx="59">
                  <c:v>6550.69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88-4ECE-B259-21DDFB62C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9379440"/>
        <c:axId val="519378784"/>
      </c:lineChart>
      <c:lineChart>
        <c:grouping val="standard"/>
        <c:varyColors val="0"/>
        <c:ser>
          <c:idx val="1"/>
          <c:order val="1"/>
          <c:tx>
            <c:strRef>
              <c:f>'Variaciones acueducto'!$BF$2:$BF$4</c:f>
              <c:strCache>
                <c:ptCount val="3"/>
                <c:pt idx="0">
                  <c:v>Estrato 4</c:v>
                </c:pt>
                <c:pt idx="2">
                  <c:v>Variación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multiLvlStrRef>
              <c:f>'Variaciones acueducto'!$BC$5:$BD$64</c:f>
              <c:multiLvlStrCache>
                <c:ptCount val="60"/>
                <c:lvl>
                  <c:pt idx="0">
                    <c:v>Enero 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 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  <c:pt idx="24">
                    <c:v>Enero </c:v>
                  </c:pt>
                  <c:pt idx="25">
                    <c:v>Febrero</c:v>
                  </c:pt>
                  <c:pt idx="26">
                    <c:v>Marzo</c:v>
                  </c:pt>
                  <c:pt idx="27">
                    <c:v>Abril</c:v>
                  </c:pt>
                  <c:pt idx="28">
                    <c:v>Mayo</c:v>
                  </c:pt>
                  <c:pt idx="29">
                    <c:v>Junio</c:v>
                  </c:pt>
                  <c:pt idx="30">
                    <c:v>Julio</c:v>
                  </c:pt>
                  <c:pt idx="31">
                    <c:v>Agosto</c:v>
                  </c:pt>
                  <c:pt idx="32">
                    <c:v>Septiembre</c:v>
                  </c:pt>
                  <c:pt idx="33">
                    <c:v>Octubre</c:v>
                  </c:pt>
                  <c:pt idx="34">
                    <c:v>Noviembre</c:v>
                  </c:pt>
                  <c:pt idx="35">
                    <c:v>Diciembre</c:v>
                  </c:pt>
                  <c:pt idx="36">
                    <c:v>Enero </c:v>
                  </c:pt>
                  <c:pt idx="37">
                    <c:v>Febrero</c:v>
                  </c:pt>
                  <c:pt idx="38">
                    <c:v>Marzo</c:v>
                  </c:pt>
                  <c:pt idx="39">
                    <c:v>Abril</c:v>
                  </c:pt>
                  <c:pt idx="40">
                    <c:v>Mayo</c:v>
                  </c:pt>
                  <c:pt idx="41">
                    <c:v>Junio</c:v>
                  </c:pt>
                  <c:pt idx="42">
                    <c:v>Julio</c:v>
                  </c:pt>
                  <c:pt idx="43">
                    <c:v>Agosto</c:v>
                  </c:pt>
                  <c:pt idx="44">
                    <c:v>Septiembre</c:v>
                  </c:pt>
                  <c:pt idx="45">
                    <c:v>Octubre</c:v>
                  </c:pt>
                  <c:pt idx="46">
                    <c:v>Noviembre</c:v>
                  </c:pt>
                  <c:pt idx="47">
                    <c:v>Diciembre</c:v>
                  </c:pt>
                  <c:pt idx="48">
                    <c:v>Enero </c:v>
                  </c:pt>
                  <c:pt idx="49">
                    <c:v>Febrero</c:v>
                  </c:pt>
                  <c:pt idx="50">
                    <c:v>Marzo</c:v>
                  </c:pt>
                  <c:pt idx="51">
                    <c:v>Abril</c:v>
                  </c:pt>
                  <c:pt idx="52">
                    <c:v>Mayo</c:v>
                  </c:pt>
                  <c:pt idx="53">
                    <c:v>Junio</c:v>
                  </c:pt>
                  <c:pt idx="54">
                    <c:v>Julio</c:v>
                  </c:pt>
                  <c:pt idx="55">
                    <c:v>Agosto</c:v>
                  </c:pt>
                  <c:pt idx="56">
                    <c:v>Septiembre</c:v>
                  </c:pt>
                  <c:pt idx="57">
                    <c:v>Octubre</c:v>
                  </c:pt>
                  <c:pt idx="58">
                    <c:v>Noviembre</c:v>
                  </c:pt>
                  <c:pt idx="59">
                    <c:v>Diciembre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  <c:pt idx="36">
                    <c:v>2019</c:v>
                  </c:pt>
                  <c:pt idx="48">
                    <c:v>2020</c:v>
                  </c:pt>
                </c:lvl>
              </c:multiLvlStrCache>
            </c:multiLvlStrRef>
          </c:cat>
          <c:val>
            <c:numRef>
              <c:f>'Variaciones acueducto'!$BF$5:$BF$64</c:f>
              <c:numCache>
                <c:formatCode>0%</c:formatCode>
                <c:ptCount val="60"/>
                <c:pt idx="1">
                  <c:v>0</c:v>
                </c:pt>
                <c:pt idx="2">
                  <c:v>3.9724722223519499E-2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3.266379625948667E-2</c:v>
                </c:pt>
                <c:pt idx="7">
                  <c:v>-9.7007020810133696E-2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3.1603578736169979E-2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-1.1137170481593964E-3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3.3695363804977986E-2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-0.30208215560088103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3.00995000696598E-2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3.019975906873457E-2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88-4ECE-B259-21DDFB62C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4418976"/>
        <c:axId val="419539536"/>
      </c:lineChart>
      <c:catAx>
        <c:axId val="51937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19378784"/>
        <c:crosses val="autoZero"/>
        <c:auto val="1"/>
        <c:lblAlgn val="ctr"/>
        <c:lblOffset val="100"/>
        <c:noMultiLvlLbl val="0"/>
      </c:catAx>
      <c:valAx>
        <c:axId val="519378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$-240A]\ 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19379440"/>
        <c:crosses val="autoZero"/>
        <c:crossBetween val="between"/>
      </c:valAx>
      <c:valAx>
        <c:axId val="419539536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284418976"/>
        <c:crosses val="max"/>
        <c:crossBetween val="between"/>
      </c:valAx>
      <c:catAx>
        <c:axId val="284418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19539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Cargo variable del servicio de acueducto para estrato 4, 2016-2020 (valores nominales y variación porcentual)</a:t>
            </a:r>
            <a:endParaRPr lang="es-419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'Variaciones acueducto'!$BE$73:$BE$75</c:f>
              <c:strCache>
                <c:ptCount val="3"/>
                <c:pt idx="0">
                  <c:v>Estrato 4</c:v>
                </c:pt>
                <c:pt idx="2">
                  <c:v>Cargo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multiLvlStrRef>
              <c:f>'Variaciones acueducto'!$BC$76:$BD$135</c:f>
              <c:multiLvlStrCache>
                <c:ptCount val="60"/>
                <c:lvl>
                  <c:pt idx="0">
                    <c:v>Enero 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 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  <c:pt idx="24">
                    <c:v>Enero </c:v>
                  </c:pt>
                  <c:pt idx="25">
                    <c:v>Febrero</c:v>
                  </c:pt>
                  <c:pt idx="26">
                    <c:v>Marzo</c:v>
                  </c:pt>
                  <c:pt idx="27">
                    <c:v>Abril</c:v>
                  </c:pt>
                  <c:pt idx="28">
                    <c:v>Mayo</c:v>
                  </c:pt>
                  <c:pt idx="29">
                    <c:v>Junio</c:v>
                  </c:pt>
                  <c:pt idx="30">
                    <c:v>Julio</c:v>
                  </c:pt>
                  <c:pt idx="31">
                    <c:v>Agosto</c:v>
                  </c:pt>
                  <c:pt idx="32">
                    <c:v>Septiembre</c:v>
                  </c:pt>
                  <c:pt idx="33">
                    <c:v>Octubre</c:v>
                  </c:pt>
                  <c:pt idx="34">
                    <c:v>Noviembre</c:v>
                  </c:pt>
                  <c:pt idx="35">
                    <c:v>Diciembre</c:v>
                  </c:pt>
                  <c:pt idx="36">
                    <c:v>Enero </c:v>
                  </c:pt>
                  <c:pt idx="37">
                    <c:v>Febrero</c:v>
                  </c:pt>
                  <c:pt idx="38">
                    <c:v>Marzo</c:v>
                  </c:pt>
                  <c:pt idx="39">
                    <c:v>Abril</c:v>
                  </c:pt>
                  <c:pt idx="40">
                    <c:v>Mayo</c:v>
                  </c:pt>
                  <c:pt idx="41">
                    <c:v>Junio</c:v>
                  </c:pt>
                  <c:pt idx="42">
                    <c:v>Julio</c:v>
                  </c:pt>
                  <c:pt idx="43">
                    <c:v>Agosto</c:v>
                  </c:pt>
                  <c:pt idx="44">
                    <c:v>Septiembre</c:v>
                  </c:pt>
                  <c:pt idx="45">
                    <c:v>Octubre</c:v>
                  </c:pt>
                  <c:pt idx="46">
                    <c:v>Noviembre</c:v>
                  </c:pt>
                  <c:pt idx="47">
                    <c:v>Diciembre</c:v>
                  </c:pt>
                  <c:pt idx="48">
                    <c:v>Enero </c:v>
                  </c:pt>
                  <c:pt idx="49">
                    <c:v>Febrero</c:v>
                  </c:pt>
                  <c:pt idx="50">
                    <c:v>Marzo</c:v>
                  </c:pt>
                  <c:pt idx="51">
                    <c:v>Abril</c:v>
                  </c:pt>
                  <c:pt idx="52">
                    <c:v>Mayo</c:v>
                  </c:pt>
                  <c:pt idx="53">
                    <c:v>Junio</c:v>
                  </c:pt>
                  <c:pt idx="54">
                    <c:v>Julio</c:v>
                  </c:pt>
                  <c:pt idx="55">
                    <c:v>Agosto</c:v>
                  </c:pt>
                  <c:pt idx="56">
                    <c:v>Septiembre</c:v>
                  </c:pt>
                  <c:pt idx="57">
                    <c:v>Octubre</c:v>
                  </c:pt>
                  <c:pt idx="58">
                    <c:v>Noviembre</c:v>
                  </c:pt>
                  <c:pt idx="59">
                    <c:v>Diciembre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  <c:pt idx="36">
                    <c:v>2019</c:v>
                  </c:pt>
                  <c:pt idx="48">
                    <c:v>2020</c:v>
                  </c:pt>
                </c:lvl>
              </c:multiLvlStrCache>
            </c:multiLvlStrRef>
          </c:cat>
          <c:val>
            <c:numRef>
              <c:f>'Variaciones acueducto'!$BE$76:$BE$135</c:f>
              <c:numCache>
                <c:formatCode>_(* #,##0.00_);_(* \(#,##0.00\);_(* "-"??_);_(@_)</c:formatCode>
                <c:ptCount val="60"/>
                <c:pt idx="0">
                  <c:v>1212.25</c:v>
                </c:pt>
                <c:pt idx="1">
                  <c:v>1212.5999999999999</c:v>
                </c:pt>
                <c:pt idx="2">
                  <c:v>1260.6500000000001</c:v>
                </c:pt>
                <c:pt idx="3">
                  <c:v>1260.6500000000001</c:v>
                </c:pt>
                <c:pt idx="4">
                  <c:v>1260.6500000000001</c:v>
                </c:pt>
                <c:pt idx="5">
                  <c:v>1260.6500000000001</c:v>
                </c:pt>
                <c:pt idx="6">
                  <c:v>1301.72</c:v>
                </c:pt>
                <c:pt idx="7">
                  <c:v>1612.27</c:v>
                </c:pt>
                <c:pt idx="8">
                  <c:v>1612.27</c:v>
                </c:pt>
                <c:pt idx="9">
                  <c:v>1612.27</c:v>
                </c:pt>
                <c:pt idx="10">
                  <c:v>1612.27</c:v>
                </c:pt>
                <c:pt idx="11">
                  <c:v>1612.27</c:v>
                </c:pt>
                <c:pt idx="12">
                  <c:v>1719.77</c:v>
                </c:pt>
                <c:pt idx="13">
                  <c:v>1719.77</c:v>
                </c:pt>
                <c:pt idx="14">
                  <c:v>1719.77</c:v>
                </c:pt>
                <c:pt idx="15">
                  <c:v>1773.7</c:v>
                </c:pt>
                <c:pt idx="16">
                  <c:v>1773.7</c:v>
                </c:pt>
                <c:pt idx="17">
                  <c:v>1773.7</c:v>
                </c:pt>
                <c:pt idx="18">
                  <c:v>1773.7</c:v>
                </c:pt>
                <c:pt idx="19">
                  <c:v>1775.61</c:v>
                </c:pt>
                <c:pt idx="20">
                  <c:v>1775.61</c:v>
                </c:pt>
                <c:pt idx="21">
                  <c:v>1775.61</c:v>
                </c:pt>
                <c:pt idx="22">
                  <c:v>1775.61</c:v>
                </c:pt>
                <c:pt idx="23">
                  <c:v>1775.61</c:v>
                </c:pt>
                <c:pt idx="24">
                  <c:v>1775.61</c:v>
                </c:pt>
                <c:pt idx="25">
                  <c:v>2046.93</c:v>
                </c:pt>
                <c:pt idx="26">
                  <c:v>2046.93</c:v>
                </c:pt>
                <c:pt idx="27">
                  <c:v>2046.93</c:v>
                </c:pt>
                <c:pt idx="28">
                  <c:v>2046.93</c:v>
                </c:pt>
                <c:pt idx="29">
                  <c:v>2115.4</c:v>
                </c:pt>
                <c:pt idx="30">
                  <c:v>2115.4</c:v>
                </c:pt>
                <c:pt idx="31">
                  <c:v>2116.94</c:v>
                </c:pt>
                <c:pt idx="32">
                  <c:v>2116.94</c:v>
                </c:pt>
                <c:pt idx="33">
                  <c:v>2116.94</c:v>
                </c:pt>
                <c:pt idx="34">
                  <c:v>2356.87</c:v>
                </c:pt>
                <c:pt idx="35">
                  <c:v>2356.87</c:v>
                </c:pt>
                <c:pt idx="36">
                  <c:v>2356.87</c:v>
                </c:pt>
                <c:pt idx="37">
                  <c:v>2517.89</c:v>
                </c:pt>
                <c:pt idx="38">
                  <c:v>2517.89</c:v>
                </c:pt>
                <c:pt idx="39">
                  <c:v>2518.09</c:v>
                </c:pt>
                <c:pt idx="40">
                  <c:v>2593.38</c:v>
                </c:pt>
                <c:pt idx="41">
                  <c:v>2593.38</c:v>
                </c:pt>
                <c:pt idx="42">
                  <c:v>2593.38</c:v>
                </c:pt>
                <c:pt idx="43">
                  <c:v>2595.8000000000002</c:v>
                </c:pt>
                <c:pt idx="44">
                  <c:v>2595.8000000000002</c:v>
                </c:pt>
                <c:pt idx="45">
                  <c:v>2595.8000000000002</c:v>
                </c:pt>
                <c:pt idx="46">
                  <c:v>2595.8000000000002</c:v>
                </c:pt>
                <c:pt idx="47">
                  <c:v>2595.8000000000002</c:v>
                </c:pt>
                <c:pt idx="48">
                  <c:v>2595.8000000000002</c:v>
                </c:pt>
                <c:pt idx="49">
                  <c:v>2760.57</c:v>
                </c:pt>
                <c:pt idx="50">
                  <c:v>2760.57</c:v>
                </c:pt>
                <c:pt idx="51">
                  <c:v>2760.57</c:v>
                </c:pt>
                <c:pt idx="52">
                  <c:v>2760.57</c:v>
                </c:pt>
                <c:pt idx="53">
                  <c:v>2760.57</c:v>
                </c:pt>
                <c:pt idx="54">
                  <c:v>2760.57</c:v>
                </c:pt>
                <c:pt idx="55">
                  <c:v>2760.57</c:v>
                </c:pt>
                <c:pt idx="56">
                  <c:v>2760.57</c:v>
                </c:pt>
                <c:pt idx="57">
                  <c:v>2760.57</c:v>
                </c:pt>
                <c:pt idx="58">
                  <c:v>2760.57</c:v>
                </c:pt>
                <c:pt idx="59">
                  <c:v>2843.36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CF-48CE-AE96-D3130432E0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177040"/>
        <c:axId val="524180976"/>
      </c:lineChart>
      <c:lineChart>
        <c:grouping val="standard"/>
        <c:varyColors val="0"/>
        <c:ser>
          <c:idx val="1"/>
          <c:order val="1"/>
          <c:tx>
            <c:strRef>
              <c:f>'Variaciones acueducto'!$BF$73:$BF$75</c:f>
              <c:strCache>
                <c:ptCount val="3"/>
                <c:pt idx="0">
                  <c:v>Estrato 4</c:v>
                </c:pt>
                <c:pt idx="2">
                  <c:v>Variación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'Variaciones acueducto'!$BC$76:$BD$135</c:f>
              <c:multiLvlStrCache>
                <c:ptCount val="60"/>
                <c:lvl>
                  <c:pt idx="0">
                    <c:v>Enero 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 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  <c:pt idx="24">
                    <c:v>Enero </c:v>
                  </c:pt>
                  <c:pt idx="25">
                    <c:v>Febrero</c:v>
                  </c:pt>
                  <c:pt idx="26">
                    <c:v>Marzo</c:v>
                  </c:pt>
                  <c:pt idx="27">
                    <c:v>Abril</c:v>
                  </c:pt>
                  <c:pt idx="28">
                    <c:v>Mayo</c:v>
                  </c:pt>
                  <c:pt idx="29">
                    <c:v>Junio</c:v>
                  </c:pt>
                  <c:pt idx="30">
                    <c:v>Julio</c:v>
                  </c:pt>
                  <c:pt idx="31">
                    <c:v>Agosto</c:v>
                  </c:pt>
                  <c:pt idx="32">
                    <c:v>Septiembre</c:v>
                  </c:pt>
                  <c:pt idx="33">
                    <c:v>Octubre</c:v>
                  </c:pt>
                  <c:pt idx="34">
                    <c:v>Noviembre</c:v>
                  </c:pt>
                  <c:pt idx="35">
                    <c:v>Diciembre</c:v>
                  </c:pt>
                  <c:pt idx="36">
                    <c:v>Enero </c:v>
                  </c:pt>
                  <c:pt idx="37">
                    <c:v>Febrero</c:v>
                  </c:pt>
                  <c:pt idx="38">
                    <c:v>Marzo</c:v>
                  </c:pt>
                  <c:pt idx="39">
                    <c:v>Abril</c:v>
                  </c:pt>
                  <c:pt idx="40">
                    <c:v>Mayo</c:v>
                  </c:pt>
                  <c:pt idx="41">
                    <c:v>Junio</c:v>
                  </c:pt>
                  <c:pt idx="42">
                    <c:v>Julio</c:v>
                  </c:pt>
                  <c:pt idx="43">
                    <c:v>Agosto</c:v>
                  </c:pt>
                  <c:pt idx="44">
                    <c:v>Septiembre</c:v>
                  </c:pt>
                  <c:pt idx="45">
                    <c:v>Octubre</c:v>
                  </c:pt>
                  <c:pt idx="46">
                    <c:v>Noviembre</c:v>
                  </c:pt>
                  <c:pt idx="47">
                    <c:v>Diciembre</c:v>
                  </c:pt>
                  <c:pt idx="48">
                    <c:v>Enero </c:v>
                  </c:pt>
                  <c:pt idx="49">
                    <c:v>Febrero</c:v>
                  </c:pt>
                  <c:pt idx="50">
                    <c:v>Marzo</c:v>
                  </c:pt>
                  <c:pt idx="51">
                    <c:v>Abril</c:v>
                  </c:pt>
                  <c:pt idx="52">
                    <c:v>Mayo</c:v>
                  </c:pt>
                  <c:pt idx="53">
                    <c:v>Junio</c:v>
                  </c:pt>
                  <c:pt idx="54">
                    <c:v>Julio</c:v>
                  </c:pt>
                  <c:pt idx="55">
                    <c:v>Agosto</c:v>
                  </c:pt>
                  <c:pt idx="56">
                    <c:v>Septiembre</c:v>
                  </c:pt>
                  <c:pt idx="57">
                    <c:v>Octubre</c:v>
                  </c:pt>
                  <c:pt idx="58">
                    <c:v>Noviembre</c:v>
                  </c:pt>
                  <c:pt idx="59">
                    <c:v>Diciembre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  <c:pt idx="36">
                    <c:v>2019</c:v>
                  </c:pt>
                  <c:pt idx="48">
                    <c:v>2020</c:v>
                  </c:pt>
                </c:lvl>
              </c:multiLvlStrCache>
            </c:multiLvlStrRef>
          </c:cat>
          <c:val>
            <c:numRef>
              <c:f>'Variaciones acueducto'!$BF$76:$BF$135</c:f>
              <c:numCache>
                <c:formatCode>0%</c:formatCode>
                <c:ptCount val="60"/>
                <c:pt idx="1">
                  <c:v>2.8871932357179544E-4</c:v>
                </c:pt>
                <c:pt idx="2">
                  <c:v>3.962559788883406E-2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3.2578431761392877E-2</c:v>
                </c:pt>
                <c:pt idx="7">
                  <c:v>0.23856897028546842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6.6676177067116552E-2</c:v>
                </c:pt>
                <c:pt idx="13">
                  <c:v>0</c:v>
                </c:pt>
                <c:pt idx="14">
                  <c:v>0</c:v>
                </c:pt>
                <c:pt idx="15">
                  <c:v>3.1358844496647845E-2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1.0768450132490582E-3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0.15280382516430982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3.3450093554738082E-2</c:v>
                </c:pt>
                <c:pt idx="30">
                  <c:v>0</c:v>
                </c:pt>
                <c:pt idx="31">
                  <c:v>7.2799470549303371E-4</c:v>
                </c:pt>
                <c:pt idx="32">
                  <c:v>0</c:v>
                </c:pt>
                <c:pt idx="33">
                  <c:v>0</c:v>
                </c:pt>
                <c:pt idx="34">
                  <c:v>0.11333812011677225</c:v>
                </c:pt>
                <c:pt idx="35">
                  <c:v>0</c:v>
                </c:pt>
                <c:pt idx="36">
                  <c:v>0</c:v>
                </c:pt>
                <c:pt idx="37">
                  <c:v>6.8319423642373145E-2</c:v>
                </c:pt>
                <c:pt idx="38">
                  <c:v>0</c:v>
                </c:pt>
                <c:pt idx="39">
                  <c:v>7.9431587559533124E-5</c:v>
                </c:pt>
                <c:pt idx="40">
                  <c:v>2.9899646160383448E-2</c:v>
                </c:pt>
                <c:pt idx="41">
                  <c:v>0</c:v>
                </c:pt>
                <c:pt idx="42">
                  <c:v>0</c:v>
                </c:pt>
                <c:pt idx="43">
                  <c:v>9.3314516191228157E-4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6.3475614454118173E-2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2.9990183186805609E-2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CF-48CE-AE96-D3130432E0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0407352"/>
        <c:axId val="520406040"/>
      </c:lineChart>
      <c:catAx>
        <c:axId val="524177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24180976"/>
        <c:crosses val="autoZero"/>
        <c:auto val="1"/>
        <c:lblAlgn val="ctr"/>
        <c:lblOffset val="100"/>
        <c:noMultiLvlLbl val="0"/>
      </c:catAx>
      <c:valAx>
        <c:axId val="524180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$-240A]\ 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24177040"/>
        <c:crosses val="autoZero"/>
        <c:crossBetween val="between"/>
      </c:valAx>
      <c:valAx>
        <c:axId val="520406040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20407352"/>
        <c:crosses val="max"/>
        <c:crossBetween val="between"/>
      </c:valAx>
      <c:catAx>
        <c:axId val="5204073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04060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419" sz="1800" b="0" i="0" baseline="0">
                <a:effectLst/>
              </a:rPr>
              <a:t>Comportamiento del cargo fijo de acueducto promedios 2016-2020 (valor real: indexación IPC del precio a 2020) </a:t>
            </a:r>
            <a:endParaRPr lang="es-419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es-419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>
        <c:manualLayout>
          <c:layoutTarget val="inner"/>
          <c:xMode val="edge"/>
          <c:yMode val="edge"/>
          <c:x val="0.1108728596522887"/>
          <c:y val="0.24354646741573718"/>
          <c:w val="0.87077592654015967"/>
          <c:h val="0.50073694242849698"/>
        </c:manualLayout>
      </c:layout>
      <c:lineChart>
        <c:grouping val="standard"/>
        <c:varyColors val="0"/>
        <c:ser>
          <c:idx val="1"/>
          <c:order val="0"/>
          <c:tx>
            <c:strRef>
              <c:f>'Op. acueducto# prom ind'!$E$98</c:f>
              <c:strCache>
                <c:ptCount val="1"/>
                <c:pt idx="0">
                  <c:v>Estrato 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'Op. acueducto# prom ind'!$D$99:$D$103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'Op. acueducto# prom ind'!$E$99:$E$103</c:f>
              <c:numCache>
                <c:formatCode>_(* #,##0.00_);_(* \(#,##0.00\);_(* "-"??_);_(@_)</c:formatCode>
                <c:ptCount val="5"/>
                <c:pt idx="0">
                  <c:v>4063.3871517085572</c:v>
                </c:pt>
                <c:pt idx="1">
                  <c:v>3790.136829591765</c:v>
                </c:pt>
                <c:pt idx="2">
                  <c:v>3546.8538836100001</c:v>
                </c:pt>
                <c:pt idx="3">
                  <c:v>2614.3967599999996</c:v>
                </c:pt>
                <c:pt idx="4">
                  <c:v>2549.8616666666662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4C-4495-AB7D-18A2D2290AC4}"/>
            </c:ext>
          </c:extLst>
        </c:ser>
        <c:ser>
          <c:idx val="2"/>
          <c:order val="1"/>
          <c:tx>
            <c:strRef>
              <c:f>'Op. acueducto# prom ind'!$F$98</c:f>
              <c:strCache>
                <c:ptCount val="1"/>
                <c:pt idx="0">
                  <c:v>Estrato 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'Op. acueducto# prom ind'!$D$99:$D$103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'Op. acueducto# prom ind'!$F$99:$F$103</c:f>
              <c:numCache>
                <c:formatCode>_(* #,##0.00_);_(* \(#,##0.00\);_(* "-"??_);_(@_)</c:formatCode>
                <c:ptCount val="5"/>
                <c:pt idx="0">
                  <c:v>6095.0792547593819</c:v>
                </c:pt>
                <c:pt idx="1">
                  <c:v>5685.1996708646575</c:v>
                </c:pt>
                <c:pt idx="2">
                  <c:v>5320.2826102560002</c:v>
                </c:pt>
                <c:pt idx="3">
                  <c:v>3921.6055199999992</c:v>
                </c:pt>
                <c:pt idx="4">
                  <c:v>3824.8008333333332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B4C-4495-AB7D-18A2D2290AC4}"/>
            </c:ext>
          </c:extLst>
        </c:ser>
        <c:ser>
          <c:idx val="3"/>
          <c:order val="2"/>
          <c:tx>
            <c:strRef>
              <c:f>'Op. acueducto# prom ind'!$G$98</c:f>
              <c:strCache>
                <c:ptCount val="1"/>
                <c:pt idx="0">
                  <c:v>Estrato 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'Op. acueducto# prom ind'!$D$99:$D$103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'Op. acueducto# prom ind'!$G$99:$G$103</c:f>
              <c:numCache>
                <c:formatCode>_(* #,##0.00_);_(* \(#,##0.00\);_(* "-"??_);_(@_)</c:formatCode>
                <c:ptCount val="5"/>
                <c:pt idx="0">
                  <c:v>8888.6565101223769</c:v>
                </c:pt>
                <c:pt idx="1">
                  <c:v>8290.9108453847566</c:v>
                </c:pt>
                <c:pt idx="2">
                  <c:v>7758.7439859225005</c:v>
                </c:pt>
                <c:pt idx="3">
                  <c:v>5719.0028600000014</c:v>
                </c:pt>
                <c:pt idx="4">
                  <c:v>5577.8316666666678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B4C-4495-AB7D-18A2D2290AC4}"/>
            </c:ext>
          </c:extLst>
        </c:ser>
        <c:ser>
          <c:idx val="4"/>
          <c:order val="3"/>
          <c:tx>
            <c:strRef>
              <c:f>'Op. acueducto# prom ind'!$H$98</c:f>
              <c:strCache>
                <c:ptCount val="1"/>
                <c:pt idx="0">
                  <c:v>Estrato 4 y Oficial y excenta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'Op. acueducto# prom ind'!$D$99:$D$103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'Op. acueducto# prom ind'!$H$99:$H$103</c:f>
              <c:numCache>
                <c:formatCode>_(* #,##0.00_);_(* \(#,##0.00\);_(* "-"??_);_(@_)</c:formatCode>
                <c:ptCount val="5"/>
                <c:pt idx="0">
                  <c:v>10158.46444273001</c:v>
                </c:pt>
                <c:pt idx="1">
                  <c:v>9475.3290690924332</c:v>
                </c:pt>
                <c:pt idx="2">
                  <c:v>8867.1356014455014</c:v>
                </c:pt>
                <c:pt idx="3">
                  <c:v>6536.0022800000015</c:v>
                </c:pt>
                <c:pt idx="4">
                  <c:v>6374.6625000000013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B4C-4495-AB7D-18A2D2290AC4}"/>
            </c:ext>
          </c:extLst>
        </c:ser>
        <c:ser>
          <c:idx val="5"/>
          <c:order val="4"/>
          <c:tx>
            <c:strRef>
              <c:f>'Op. acueducto# prom ind'!$I$98</c:f>
              <c:strCache>
                <c:ptCount val="1"/>
                <c:pt idx="0">
                  <c:v>Estrato 5 y Comercial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'Op. acueducto# prom ind'!$D$99:$D$103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'Op. acueducto# prom ind'!$I$99:$I$103</c:f>
              <c:numCache>
                <c:formatCode>_(* #,##0.00_);_(* \(#,##0.00\);_(* "-"??_);_(@_)</c:formatCode>
                <c:ptCount val="5"/>
                <c:pt idx="0">
                  <c:v>15237.700100636397</c:v>
                </c:pt>
                <c:pt idx="1">
                  <c:v>14212.999177161641</c:v>
                </c:pt>
                <c:pt idx="2">
                  <c:v>13300.705633219502</c:v>
                </c:pt>
                <c:pt idx="3">
                  <c:v>9804.0034200000027</c:v>
                </c:pt>
                <c:pt idx="4">
                  <c:v>9561.9941666666691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B4C-4495-AB7D-18A2D2290AC4}"/>
            </c:ext>
          </c:extLst>
        </c:ser>
        <c:ser>
          <c:idx val="6"/>
          <c:order val="5"/>
          <c:tx>
            <c:strRef>
              <c:f>'Op. acueducto# prom ind'!$J$98</c:f>
              <c:strCache>
                <c:ptCount val="1"/>
                <c:pt idx="0">
                  <c:v>Estrato 6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'Op. acueducto# prom ind'!$D$99:$D$103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'Op. acueducto# prom ind'!$J$99:$J$103</c:f>
              <c:numCache>
                <c:formatCode>_(* #,##0.00_);_(* \(#,##0.00\);_(* "-"??_);_(@_)</c:formatCode>
                <c:ptCount val="5"/>
                <c:pt idx="0">
                  <c:v>16253.543697489389</c:v>
                </c:pt>
                <c:pt idx="1">
                  <c:v>15160.528739957086</c:v>
                </c:pt>
                <c:pt idx="2">
                  <c:v>14187.418211701501</c:v>
                </c:pt>
                <c:pt idx="3">
                  <c:v>10457.6078</c:v>
                </c:pt>
                <c:pt idx="4">
                  <c:v>10199.463333333335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B4C-4495-AB7D-18A2D2290AC4}"/>
            </c:ext>
          </c:extLst>
        </c:ser>
        <c:ser>
          <c:idx val="7"/>
          <c:order val="6"/>
          <c:tx>
            <c:strRef>
              <c:f>'Op. acueducto# prom ind'!$K$98</c:f>
              <c:strCache>
                <c:ptCount val="1"/>
                <c:pt idx="0">
                  <c:v>Industrial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'Op. acueducto# prom ind'!$D$99:$D$103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'Op. acueducto# prom ind'!$K$99:$K$103</c:f>
              <c:numCache>
                <c:formatCode>_(* #,##0.00_);_(* \(#,##0.00\);_(* "-"??_);_(@_)</c:formatCode>
                <c:ptCount val="5"/>
                <c:pt idx="0">
                  <c:v>13206.007015716606</c:v>
                </c:pt>
                <c:pt idx="1">
                  <c:v>12317.933549127252</c:v>
                </c:pt>
                <c:pt idx="2">
                  <c:v>11527.2751217325</c:v>
                </c:pt>
                <c:pt idx="3">
                  <c:v>8496.8050399999993</c:v>
                </c:pt>
                <c:pt idx="4">
                  <c:v>8287.0633333333317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B4C-4495-AB7D-18A2D2290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1769632"/>
        <c:axId val="561772256"/>
      </c:lineChart>
      <c:catAx>
        <c:axId val="561769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61772256"/>
        <c:crosses val="autoZero"/>
        <c:auto val="1"/>
        <c:lblAlgn val="ctr"/>
        <c:lblOffset val="100"/>
        <c:noMultiLvlLbl val="0"/>
      </c:catAx>
      <c:valAx>
        <c:axId val="561772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61769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419" sz="1800" b="0" i="0" baseline="0">
                <a:effectLst/>
              </a:rPr>
              <a:t>Comportamiento del cargo variable de 1m3 de acueducto promedios 2016-2020 (valor real: indexación IPC del precio a 2020)  </a:t>
            </a:r>
            <a:endParaRPr lang="es-419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es-419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'Op. acueducto# prom ind'!$P$98</c:f>
              <c:strCache>
                <c:ptCount val="1"/>
                <c:pt idx="0">
                  <c:v>Estrato 1 (0-Máx VS m3)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'Op. acueducto# prom ind'!$O$99:$O$103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'Op. acueducto# prom ind'!$P$99:$P$103</c:f>
              <c:numCache>
                <c:formatCode>_(* #,##0.00_);_(* \(#,##0.00\);_(* "-"??_);_(@_)</c:formatCode>
                <c:ptCount val="5"/>
                <c:pt idx="0">
                  <c:v>661.01578960853374</c:v>
                </c:pt>
                <c:pt idx="1">
                  <c:v>785.20720813480045</c:v>
                </c:pt>
                <c:pt idx="2">
                  <c:v>901.6561597545001</c:v>
                </c:pt>
                <c:pt idx="3">
                  <c:v>1061.1785399999999</c:v>
                </c:pt>
                <c:pt idx="4">
                  <c:v>1101.4966666666664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7B-4DB4-8ED4-B83D15BBAB72}"/>
            </c:ext>
          </c:extLst>
        </c:ser>
        <c:ser>
          <c:idx val="1"/>
          <c:order val="1"/>
          <c:tx>
            <c:strRef>
              <c:f>'Op. acueducto# prom ind'!$Q$98</c:f>
              <c:strCache>
                <c:ptCount val="1"/>
                <c:pt idx="0">
                  <c:v>Estrato 2 (0-Máx VS m3)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'Op. acueducto# prom ind'!$O$99:$O$103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'Op. acueducto# prom ind'!$Q$99:$Q$103</c:f>
              <c:numCache>
                <c:formatCode>_(* #,##0.00_);_(* \(#,##0.00\);_(* "-"??_);_(@_)</c:formatCode>
                <c:ptCount val="5"/>
                <c:pt idx="0">
                  <c:v>991.52073880590012</c:v>
                </c:pt>
                <c:pt idx="1">
                  <c:v>1177.8070965202066</c:v>
                </c:pt>
                <c:pt idx="2">
                  <c:v>1352.4820085805002</c:v>
                </c:pt>
                <c:pt idx="3">
                  <c:v>1591.7660799999999</c:v>
                </c:pt>
                <c:pt idx="4">
                  <c:v>1652.2416666666668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7B-4DB4-8ED4-B83D15BBAB72}"/>
            </c:ext>
          </c:extLst>
        </c:ser>
        <c:ser>
          <c:idx val="2"/>
          <c:order val="2"/>
          <c:tx>
            <c:strRef>
              <c:f>'Op. acueducto# prom ind'!$R$98</c:f>
              <c:strCache>
                <c:ptCount val="1"/>
                <c:pt idx="0">
                  <c:v>Estrato 3 (0-Máx VS m3)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'Op. acueducto# prom ind'!$O$99:$O$103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'Op. acueducto# prom ind'!$R$99:$R$103</c:f>
              <c:numCache>
                <c:formatCode>_(* #,##0.00_);_(* \(#,##0.00\);_(* "-"??_);_(@_)</c:formatCode>
                <c:ptCount val="5"/>
                <c:pt idx="0">
                  <c:v>1445.9728989040134</c:v>
                </c:pt>
                <c:pt idx="1">
                  <c:v>1717.6353103869476</c:v>
                </c:pt>
                <c:pt idx="2">
                  <c:v>1972.3688893470005</c:v>
                </c:pt>
                <c:pt idx="3">
                  <c:v>2321.3287050000004</c:v>
                </c:pt>
                <c:pt idx="4">
                  <c:v>2409.5225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7B-4DB4-8ED4-B83D15BBAB72}"/>
            </c:ext>
          </c:extLst>
        </c:ser>
        <c:ser>
          <c:idx val="3"/>
          <c:order val="3"/>
          <c:tx>
            <c:strRef>
              <c:f>'Op. acueducto# prom ind'!$S$98</c:f>
              <c:strCache>
                <c:ptCount val="1"/>
                <c:pt idx="0">
                  <c:v>Estrato 4, Estratos 1,2 y 3 (&gt;VS m3) y Oficiales y excentos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'Op. acueducto# prom ind'!$O$99:$O$103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'Op. acueducto# prom ind'!$S$99:$S$103</c:f>
              <c:numCache>
                <c:formatCode>_(* #,##0.00_);_(* \(#,##0.00\);_(* "-"??_);_(@_)</c:formatCode>
                <c:ptCount val="5"/>
                <c:pt idx="0">
                  <c:v>1652.5365284144339</c:v>
                </c:pt>
                <c:pt idx="1">
                  <c:v>1963.0096600525155</c:v>
                </c:pt>
                <c:pt idx="2">
                  <c:v>2254.1372759144997</c:v>
                </c:pt>
                <c:pt idx="3">
                  <c:v>2652.9446200000002</c:v>
                </c:pt>
                <c:pt idx="4">
                  <c:v>2753.7383333333332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7B-4DB4-8ED4-B83D15BBAB72}"/>
            </c:ext>
          </c:extLst>
        </c:ser>
        <c:ser>
          <c:idx val="4"/>
          <c:order val="4"/>
          <c:tx>
            <c:strRef>
              <c:f>'Op. acueducto# prom ind'!$T$98</c:f>
              <c:strCache>
                <c:ptCount val="1"/>
                <c:pt idx="0">
                  <c:v>Estrato 5 y Comercial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'Op. acueducto# prom ind'!$O$99:$O$103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'Op. acueducto# prom ind'!$T$99:$T$103</c:f>
              <c:numCache>
                <c:formatCode>_(* #,##0.00_);_(* \(#,##0.00\);_(* "-"??_);_(@_)</c:formatCode>
                <c:ptCount val="5"/>
                <c:pt idx="0">
                  <c:v>2478.8057744906173</c:v>
                </c:pt>
                <c:pt idx="1">
                  <c:v>2944.5209925222612</c:v>
                </c:pt>
                <c:pt idx="2">
                  <c:v>3381.2054676614994</c:v>
                </c:pt>
                <c:pt idx="3">
                  <c:v>3979.4186599999994</c:v>
                </c:pt>
                <c:pt idx="4">
                  <c:v>4130.6116666666667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B7B-4DB4-8ED4-B83D15BBAB72}"/>
            </c:ext>
          </c:extLst>
        </c:ser>
        <c:ser>
          <c:idx val="5"/>
          <c:order val="5"/>
          <c:tx>
            <c:strRef>
              <c:f>'Op. acueducto# prom ind'!$U$98</c:f>
              <c:strCache>
                <c:ptCount val="1"/>
                <c:pt idx="0">
                  <c:v>Estrato 6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'Op. acueducto# prom ind'!$O$99:$O$103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'Op. acueducto# prom ind'!$U$99:$U$103</c:f>
              <c:numCache>
                <c:formatCode>_(* #,##0.00_);_(* \(#,##0.00\);_(* "-"??_);_(@_)</c:formatCode>
                <c:ptCount val="5"/>
                <c:pt idx="0">
                  <c:v>2644.0582490893016</c:v>
                </c:pt>
                <c:pt idx="1">
                  <c:v>3140.8204722547166</c:v>
                </c:pt>
                <c:pt idx="2">
                  <c:v>3606.6157148130001</c:v>
                </c:pt>
                <c:pt idx="3">
                  <c:v>4244.7106999999996</c:v>
                </c:pt>
                <c:pt idx="4">
                  <c:v>4405.9800000000005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B7B-4DB4-8ED4-B83D15BBAB72}"/>
            </c:ext>
          </c:extLst>
        </c:ser>
        <c:ser>
          <c:idx val="6"/>
          <c:order val="6"/>
          <c:tx>
            <c:strRef>
              <c:f>'Op. acueducto# prom ind'!$V$98</c:f>
              <c:strCache>
                <c:ptCount val="1"/>
                <c:pt idx="0">
                  <c:v>Industrial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'Op. acueducto# prom ind'!$O$99:$O$103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'Op. acueducto# prom ind'!$V$99:$V$103</c:f>
              <c:numCache>
                <c:formatCode>_(* #,##0.00_);_(* \(#,##0.00\);_(* "-"??_);_(@_)</c:formatCode>
                <c:ptCount val="5"/>
                <c:pt idx="0">
                  <c:v>2148.2959159484176</c:v>
                </c:pt>
                <c:pt idx="1">
                  <c:v>2551.9155306138646</c:v>
                </c:pt>
                <c:pt idx="2">
                  <c:v>2930.375156733</c:v>
                </c:pt>
                <c:pt idx="3">
                  <c:v>3448.8276600000004</c:v>
                </c:pt>
                <c:pt idx="4">
                  <c:v>3579.8591666666657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B7B-4DB4-8ED4-B83D15BBAB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1759112"/>
        <c:axId val="561756816"/>
      </c:lineChart>
      <c:catAx>
        <c:axId val="561759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61756816"/>
        <c:crosses val="autoZero"/>
        <c:auto val="1"/>
        <c:lblAlgn val="ctr"/>
        <c:lblOffset val="100"/>
        <c:noMultiLvlLbl val="0"/>
      </c:catAx>
      <c:valAx>
        <c:axId val="561756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61759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419" sz="1800" b="0" i="0" baseline="0">
                <a:effectLst/>
              </a:rPr>
              <a:t>Comportamiento de la tarifa promedio consolidada acueducto 2016-2020 (indexación con IPC del precio a 2020) </a:t>
            </a:r>
            <a:endParaRPr lang="es-419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'Op. acueducto# prom ind'!$J$132</c:f>
              <c:strCache>
                <c:ptCount val="1"/>
                <c:pt idx="0">
                  <c:v>Estrato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'Op. acueducto# prom ind'!$I$133:$I$137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'Op. acueducto# prom ind'!$J$133:$J$137</c:f>
              <c:numCache>
                <c:formatCode>_(* #,##0.00_);_(* \(#,##0.00\);_(* "-"??_);_(@_)</c:formatCode>
                <c:ptCount val="5"/>
                <c:pt idx="0">
                  <c:v>10673.545047793894</c:v>
                </c:pt>
                <c:pt idx="1">
                  <c:v>11642.208910939769</c:v>
                </c:pt>
                <c:pt idx="2">
                  <c:v>12563.415481155002</c:v>
                </c:pt>
                <c:pt idx="3">
                  <c:v>13226.182159999998</c:v>
                </c:pt>
                <c:pt idx="4">
                  <c:v>13564.828333333329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F8-44C9-AE02-2CBF4006EF3F}"/>
            </c:ext>
          </c:extLst>
        </c:ser>
        <c:ser>
          <c:idx val="1"/>
          <c:order val="1"/>
          <c:tx>
            <c:strRef>
              <c:f>'Op. acueducto# prom ind'!$K$132</c:f>
              <c:strCache>
                <c:ptCount val="1"/>
                <c:pt idx="0">
                  <c:v>Estrato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'Op. acueducto# prom ind'!$I$133:$I$137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'Op. acueducto# prom ind'!$K$133:$K$137</c:f>
              <c:numCache>
                <c:formatCode>_(* #,##0.00_);_(* \(#,##0.00\);_(* "-"??_);_(@_)</c:formatCode>
                <c:ptCount val="5"/>
                <c:pt idx="0">
                  <c:v>16010.286642818384</c:v>
                </c:pt>
                <c:pt idx="1">
                  <c:v>17463.270636066725</c:v>
                </c:pt>
                <c:pt idx="2">
                  <c:v>18845.102696061003</c:v>
                </c:pt>
                <c:pt idx="3">
                  <c:v>19839.266319999995</c:v>
                </c:pt>
                <c:pt idx="4">
                  <c:v>20347.217500000002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F8-44C9-AE02-2CBF4006EF3F}"/>
            </c:ext>
          </c:extLst>
        </c:ser>
        <c:ser>
          <c:idx val="2"/>
          <c:order val="2"/>
          <c:tx>
            <c:strRef>
              <c:f>'Op. acueducto# prom ind'!$L$132</c:f>
              <c:strCache>
                <c:ptCount val="1"/>
                <c:pt idx="0">
                  <c:v>Estrato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'Op. acueducto# prom ind'!$I$133:$I$137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'Op. acueducto# prom ind'!$L$133:$L$137</c:f>
              <c:numCache>
                <c:formatCode>_(* #,##0.00_);_(* \(#,##0.00\);_(* "-"??_);_(@_)</c:formatCode>
                <c:ptCount val="5"/>
                <c:pt idx="0">
                  <c:v>23348.385499162512</c:v>
                </c:pt>
                <c:pt idx="1">
                  <c:v>25467.263949254229</c:v>
                </c:pt>
                <c:pt idx="2">
                  <c:v>27482.432879392505</c:v>
                </c:pt>
                <c:pt idx="3">
                  <c:v>28932.289910000003</c:v>
                </c:pt>
                <c:pt idx="4">
                  <c:v>29673.056666666667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F8-44C9-AE02-2CBF4006EF3F}"/>
            </c:ext>
          </c:extLst>
        </c:ser>
        <c:ser>
          <c:idx val="3"/>
          <c:order val="3"/>
          <c:tx>
            <c:strRef>
              <c:f>'Op. acueducto# prom ind'!$M$132</c:f>
              <c:strCache>
                <c:ptCount val="1"/>
                <c:pt idx="0">
                  <c:v>Estrato 4 y Oficial y excenta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'Op. acueducto# prom ind'!$I$133:$I$137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'Op. acueducto# prom ind'!$M$133:$M$137</c:f>
              <c:numCache>
                <c:formatCode>_(* #,##0.00_);_(* \(#,##0.00\);_(* "-"??_);_(@_)</c:formatCode>
                <c:ptCount val="5"/>
                <c:pt idx="0">
                  <c:v>26683.829726874348</c:v>
                </c:pt>
                <c:pt idx="1">
                  <c:v>29105.425669617587</c:v>
                </c:pt>
                <c:pt idx="2">
                  <c:v>31408.508360590498</c:v>
                </c:pt>
                <c:pt idx="3">
                  <c:v>33065.448480000006</c:v>
                </c:pt>
                <c:pt idx="4">
                  <c:v>33912.04583333333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F8-44C9-AE02-2CBF4006EF3F}"/>
            </c:ext>
          </c:extLst>
        </c:ser>
        <c:ser>
          <c:idx val="4"/>
          <c:order val="4"/>
          <c:tx>
            <c:strRef>
              <c:f>'Op. acueducto# prom ind'!$N$132</c:f>
              <c:strCache>
                <c:ptCount val="1"/>
                <c:pt idx="0">
                  <c:v>Estrato 5 y Comercial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'Op. acueducto# prom ind'!$I$133:$I$137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'Op. acueducto# prom ind'!$N$133:$N$137</c:f>
              <c:numCache>
                <c:formatCode>_(* #,##0.00_);_(* \(#,##0.00\);_(* "-"??_);_(@_)</c:formatCode>
                <c:ptCount val="5"/>
                <c:pt idx="0">
                  <c:v>40025.757845542568</c:v>
                </c:pt>
                <c:pt idx="1">
                  <c:v>43658.209102384251</c:v>
                </c:pt>
                <c:pt idx="2">
                  <c:v>47112.760309834499</c:v>
                </c:pt>
                <c:pt idx="3">
                  <c:v>49598.190019999995</c:v>
                </c:pt>
                <c:pt idx="4">
                  <c:v>50868.11083333334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5F8-44C9-AE02-2CBF4006EF3F}"/>
            </c:ext>
          </c:extLst>
        </c:ser>
        <c:ser>
          <c:idx val="5"/>
          <c:order val="5"/>
          <c:tx>
            <c:strRef>
              <c:f>'Op. acueducto# prom ind'!$O$132</c:f>
              <c:strCache>
                <c:ptCount val="1"/>
                <c:pt idx="0">
                  <c:v>Estrato 6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'Op. acueducto# prom ind'!$I$133:$I$137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'Op. acueducto# prom ind'!$O$133:$O$137</c:f>
              <c:numCache>
                <c:formatCode>_(* #,##0.00_);_(* \(#,##0.00\);_(* "-"??_);_(@_)</c:formatCode>
                <c:ptCount val="5"/>
                <c:pt idx="0">
                  <c:v>42694.126188382405</c:v>
                </c:pt>
                <c:pt idx="1">
                  <c:v>46568.733462504249</c:v>
                </c:pt>
                <c:pt idx="2">
                  <c:v>50253.575359831499</c:v>
                </c:pt>
                <c:pt idx="3">
                  <c:v>52904.714799999994</c:v>
                </c:pt>
                <c:pt idx="4">
                  <c:v>54259.263333333336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5F8-44C9-AE02-2CBF4006EF3F}"/>
            </c:ext>
          </c:extLst>
        </c:ser>
        <c:ser>
          <c:idx val="6"/>
          <c:order val="6"/>
          <c:tx>
            <c:strRef>
              <c:f>'Op. acueducto# prom ind'!$P$132</c:f>
              <c:strCache>
                <c:ptCount val="1"/>
                <c:pt idx="0">
                  <c:v>Industrial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'Op. acueducto# prom ind'!$I$133:$I$137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'Op. acueducto# prom ind'!$P$133:$P$137</c:f>
              <c:numCache>
                <c:formatCode>_(* #,##0.00_);_(* \(#,##0.00\);_(* "-"??_);_(@_)</c:formatCode>
                <c:ptCount val="5"/>
                <c:pt idx="0">
                  <c:v>34688.966175200781</c:v>
                </c:pt>
                <c:pt idx="1">
                  <c:v>37837.088855265894</c:v>
                </c:pt>
                <c:pt idx="2">
                  <c:v>40831.026689062499</c:v>
                </c:pt>
                <c:pt idx="3">
                  <c:v>42985.081640000004</c:v>
                </c:pt>
                <c:pt idx="4">
                  <c:v>44085.654999999992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5F8-44C9-AE02-2CBF4006E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0345928"/>
        <c:axId val="560337072"/>
      </c:lineChart>
      <c:catAx>
        <c:axId val="560345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60337072"/>
        <c:crosses val="autoZero"/>
        <c:auto val="1"/>
        <c:lblAlgn val="ctr"/>
        <c:lblOffset val="100"/>
        <c:noMultiLvlLbl val="0"/>
      </c:catAx>
      <c:valAx>
        <c:axId val="560337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60345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Cargo fijo del servicio de alcantarillado para estrato 4, 2016-2020 (valores nominales y variación porcentual)</a:t>
            </a:r>
            <a:endParaRPr lang="es-419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'Variaciones alcantarillado'!$BJ$2:$BJ$4</c:f>
              <c:strCache>
                <c:ptCount val="3"/>
                <c:pt idx="0">
                  <c:v>Estrato 4</c:v>
                </c:pt>
                <c:pt idx="2">
                  <c:v>Cargo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multiLvlStrRef>
              <c:f>'Variaciones alcantarillado'!$BH$5:$BI$64</c:f>
              <c:multiLvlStrCache>
                <c:ptCount val="60"/>
                <c:lvl>
                  <c:pt idx="0">
                    <c:v>Enero 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 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  <c:pt idx="24">
                    <c:v>Enero </c:v>
                  </c:pt>
                  <c:pt idx="25">
                    <c:v>Febrero</c:v>
                  </c:pt>
                  <c:pt idx="26">
                    <c:v>Marzo</c:v>
                  </c:pt>
                  <c:pt idx="27">
                    <c:v>Abril</c:v>
                  </c:pt>
                  <c:pt idx="28">
                    <c:v>Mayo</c:v>
                  </c:pt>
                  <c:pt idx="29">
                    <c:v>Junio</c:v>
                  </c:pt>
                  <c:pt idx="30">
                    <c:v>Julio</c:v>
                  </c:pt>
                  <c:pt idx="31">
                    <c:v>Agosto</c:v>
                  </c:pt>
                  <c:pt idx="32">
                    <c:v>Septiembre</c:v>
                  </c:pt>
                  <c:pt idx="33">
                    <c:v>Octubre</c:v>
                  </c:pt>
                  <c:pt idx="34">
                    <c:v>Noviembre</c:v>
                  </c:pt>
                  <c:pt idx="35">
                    <c:v>Diciembre</c:v>
                  </c:pt>
                  <c:pt idx="36">
                    <c:v>Enero </c:v>
                  </c:pt>
                  <c:pt idx="37">
                    <c:v>Febrero</c:v>
                  </c:pt>
                  <c:pt idx="38">
                    <c:v>Marzo</c:v>
                  </c:pt>
                  <c:pt idx="39">
                    <c:v>Abril</c:v>
                  </c:pt>
                  <c:pt idx="40">
                    <c:v>Mayo</c:v>
                  </c:pt>
                  <c:pt idx="41">
                    <c:v>Junio</c:v>
                  </c:pt>
                  <c:pt idx="42">
                    <c:v>Julio</c:v>
                  </c:pt>
                  <c:pt idx="43">
                    <c:v>Agosto</c:v>
                  </c:pt>
                  <c:pt idx="44">
                    <c:v>Septiembre</c:v>
                  </c:pt>
                  <c:pt idx="45">
                    <c:v>Octubre</c:v>
                  </c:pt>
                  <c:pt idx="46">
                    <c:v>Noviembre</c:v>
                  </c:pt>
                  <c:pt idx="47">
                    <c:v>Diciembre</c:v>
                  </c:pt>
                  <c:pt idx="48">
                    <c:v>Enero </c:v>
                  </c:pt>
                  <c:pt idx="49">
                    <c:v>Febrero</c:v>
                  </c:pt>
                  <c:pt idx="50">
                    <c:v>Marzo</c:v>
                  </c:pt>
                  <c:pt idx="51">
                    <c:v>Abril</c:v>
                  </c:pt>
                  <c:pt idx="52">
                    <c:v>Mayo</c:v>
                  </c:pt>
                  <c:pt idx="53">
                    <c:v>Junio</c:v>
                  </c:pt>
                  <c:pt idx="54">
                    <c:v>Julio</c:v>
                  </c:pt>
                  <c:pt idx="55">
                    <c:v>Agosto</c:v>
                  </c:pt>
                  <c:pt idx="56">
                    <c:v>Septiembre</c:v>
                  </c:pt>
                  <c:pt idx="57">
                    <c:v>Octubre</c:v>
                  </c:pt>
                  <c:pt idx="58">
                    <c:v>Noviembre</c:v>
                  </c:pt>
                  <c:pt idx="59">
                    <c:v>Diciembre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  <c:pt idx="36">
                    <c:v>2019</c:v>
                  </c:pt>
                  <c:pt idx="48">
                    <c:v>2020</c:v>
                  </c:pt>
                </c:lvl>
              </c:multiLvlStrCache>
            </c:multiLvlStrRef>
          </c:cat>
          <c:val>
            <c:numRef>
              <c:f>'Variaciones alcantarillado'!$BJ$5:$BJ$64</c:f>
              <c:numCache>
                <c:formatCode>General</c:formatCode>
                <c:ptCount val="60"/>
                <c:pt idx="0">
                  <c:v>3915.35</c:v>
                </c:pt>
                <c:pt idx="1">
                  <c:v>3915.35</c:v>
                </c:pt>
                <c:pt idx="2">
                  <c:v>4070.89</c:v>
                </c:pt>
                <c:pt idx="3">
                  <c:v>4070.89</c:v>
                </c:pt>
                <c:pt idx="4">
                  <c:v>4070.89</c:v>
                </c:pt>
                <c:pt idx="5">
                  <c:v>4070.89</c:v>
                </c:pt>
                <c:pt idx="6">
                  <c:v>4203.8500000000004</c:v>
                </c:pt>
                <c:pt idx="7">
                  <c:v>4457.59</c:v>
                </c:pt>
                <c:pt idx="8">
                  <c:v>4457.59</c:v>
                </c:pt>
                <c:pt idx="9">
                  <c:v>4457.59</c:v>
                </c:pt>
                <c:pt idx="10">
                  <c:v>4457.59</c:v>
                </c:pt>
                <c:pt idx="11">
                  <c:v>4457.59</c:v>
                </c:pt>
                <c:pt idx="12">
                  <c:v>4457.59</c:v>
                </c:pt>
                <c:pt idx="13">
                  <c:v>4457.59</c:v>
                </c:pt>
                <c:pt idx="14">
                  <c:v>4457.59</c:v>
                </c:pt>
                <c:pt idx="15">
                  <c:v>4598.47</c:v>
                </c:pt>
                <c:pt idx="16">
                  <c:v>4598.47</c:v>
                </c:pt>
                <c:pt idx="17">
                  <c:v>4598.47</c:v>
                </c:pt>
                <c:pt idx="18">
                  <c:v>4598.47</c:v>
                </c:pt>
                <c:pt idx="19">
                  <c:v>4598.47</c:v>
                </c:pt>
                <c:pt idx="20">
                  <c:v>4598.47</c:v>
                </c:pt>
                <c:pt idx="21">
                  <c:v>4598.47</c:v>
                </c:pt>
                <c:pt idx="22">
                  <c:v>4598.47</c:v>
                </c:pt>
                <c:pt idx="23">
                  <c:v>4598.47</c:v>
                </c:pt>
                <c:pt idx="24">
                  <c:v>4598.47</c:v>
                </c:pt>
                <c:pt idx="25">
                  <c:v>4590.96</c:v>
                </c:pt>
                <c:pt idx="26">
                  <c:v>4590.96</c:v>
                </c:pt>
                <c:pt idx="27">
                  <c:v>4590.96</c:v>
                </c:pt>
                <c:pt idx="28">
                  <c:v>4590.96</c:v>
                </c:pt>
                <c:pt idx="29">
                  <c:v>4745.6499999999996</c:v>
                </c:pt>
                <c:pt idx="30">
                  <c:v>4745.6499999999996</c:v>
                </c:pt>
                <c:pt idx="31">
                  <c:v>4745.6499999999996</c:v>
                </c:pt>
                <c:pt idx="32">
                  <c:v>4745.6499999999996</c:v>
                </c:pt>
                <c:pt idx="33" formatCode="#,##0.00">
                  <c:v>4745.6499999999996</c:v>
                </c:pt>
                <c:pt idx="34">
                  <c:v>3542.9</c:v>
                </c:pt>
                <c:pt idx="35">
                  <c:v>3542.9</c:v>
                </c:pt>
                <c:pt idx="36">
                  <c:v>3542.9</c:v>
                </c:pt>
                <c:pt idx="37">
                  <c:v>3542.9</c:v>
                </c:pt>
                <c:pt idx="38">
                  <c:v>3542.9</c:v>
                </c:pt>
                <c:pt idx="39">
                  <c:v>3542.9</c:v>
                </c:pt>
                <c:pt idx="40">
                  <c:v>3649.54</c:v>
                </c:pt>
                <c:pt idx="41">
                  <c:v>3649.54</c:v>
                </c:pt>
                <c:pt idx="42">
                  <c:v>3649.54</c:v>
                </c:pt>
                <c:pt idx="43">
                  <c:v>3649.54</c:v>
                </c:pt>
                <c:pt idx="44">
                  <c:v>3649.54</c:v>
                </c:pt>
                <c:pt idx="45">
                  <c:v>3649.54</c:v>
                </c:pt>
                <c:pt idx="46">
                  <c:v>3649.54</c:v>
                </c:pt>
                <c:pt idx="47">
                  <c:v>3649.54</c:v>
                </c:pt>
                <c:pt idx="48">
                  <c:v>3649.54</c:v>
                </c:pt>
                <c:pt idx="49">
                  <c:v>3649.54</c:v>
                </c:pt>
                <c:pt idx="50">
                  <c:v>3649.54</c:v>
                </c:pt>
                <c:pt idx="51">
                  <c:v>3649.54</c:v>
                </c:pt>
                <c:pt idx="52">
                  <c:v>3649.54</c:v>
                </c:pt>
                <c:pt idx="53">
                  <c:v>3649.54</c:v>
                </c:pt>
                <c:pt idx="54">
                  <c:v>3649.54</c:v>
                </c:pt>
                <c:pt idx="55">
                  <c:v>3649.54</c:v>
                </c:pt>
                <c:pt idx="56">
                  <c:v>3649.54</c:v>
                </c:pt>
                <c:pt idx="57">
                  <c:v>3649.54</c:v>
                </c:pt>
                <c:pt idx="58">
                  <c:v>3649.54</c:v>
                </c:pt>
                <c:pt idx="59">
                  <c:v>3759.76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8F-441E-8774-1B78C4F3B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372112"/>
        <c:axId val="526374080"/>
      </c:lineChart>
      <c:lineChart>
        <c:grouping val="standard"/>
        <c:varyColors val="0"/>
        <c:ser>
          <c:idx val="1"/>
          <c:order val="1"/>
          <c:tx>
            <c:strRef>
              <c:f>'Variaciones alcantarillado'!$BK$2:$BK$4</c:f>
              <c:strCache>
                <c:ptCount val="3"/>
                <c:pt idx="0">
                  <c:v>Estrato 4</c:v>
                </c:pt>
                <c:pt idx="2">
                  <c:v>Variación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'Variaciones alcantarillado'!$BH$5:$BI$64</c:f>
              <c:multiLvlStrCache>
                <c:ptCount val="60"/>
                <c:lvl>
                  <c:pt idx="0">
                    <c:v>Enero 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 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  <c:pt idx="24">
                    <c:v>Enero </c:v>
                  </c:pt>
                  <c:pt idx="25">
                    <c:v>Febrero</c:v>
                  </c:pt>
                  <c:pt idx="26">
                    <c:v>Marzo</c:v>
                  </c:pt>
                  <c:pt idx="27">
                    <c:v>Abril</c:v>
                  </c:pt>
                  <c:pt idx="28">
                    <c:v>Mayo</c:v>
                  </c:pt>
                  <c:pt idx="29">
                    <c:v>Junio</c:v>
                  </c:pt>
                  <c:pt idx="30">
                    <c:v>Julio</c:v>
                  </c:pt>
                  <c:pt idx="31">
                    <c:v>Agosto</c:v>
                  </c:pt>
                  <c:pt idx="32">
                    <c:v>Septiembre</c:v>
                  </c:pt>
                  <c:pt idx="33">
                    <c:v>Octubre</c:v>
                  </c:pt>
                  <c:pt idx="34">
                    <c:v>Noviembre</c:v>
                  </c:pt>
                  <c:pt idx="35">
                    <c:v>Diciembre</c:v>
                  </c:pt>
                  <c:pt idx="36">
                    <c:v>Enero </c:v>
                  </c:pt>
                  <c:pt idx="37">
                    <c:v>Febrero</c:v>
                  </c:pt>
                  <c:pt idx="38">
                    <c:v>Marzo</c:v>
                  </c:pt>
                  <c:pt idx="39">
                    <c:v>Abril</c:v>
                  </c:pt>
                  <c:pt idx="40">
                    <c:v>Mayo</c:v>
                  </c:pt>
                  <c:pt idx="41">
                    <c:v>Junio</c:v>
                  </c:pt>
                  <c:pt idx="42">
                    <c:v>Julio</c:v>
                  </c:pt>
                  <c:pt idx="43">
                    <c:v>Agosto</c:v>
                  </c:pt>
                  <c:pt idx="44">
                    <c:v>Septiembre</c:v>
                  </c:pt>
                  <c:pt idx="45">
                    <c:v>Octubre</c:v>
                  </c:pt>
                  <c:pt idx="46">
                    <c:v>Noviembre</c:v>
                  </c:pt>
                  <c:pt idx="47">
                    <c:v>Diciembre</c:v>
                  </c:pt>
                  <c:pt idx="48">
                    <c:v>Enero </c:v>
                  </c:pt>
                  <c:pt idx="49">
                    <c:v>Febrero</c:v>
                  </c:pt>
                  <c:pt idx="50">
                    <c:v>Marzo</c:v>
                  </c:pt>
                  <c:pt idx="51">
                    <c:v>Abril</c:v>
                  </c:pt>
                  <c:pt idx="52">
                    <c:v>Mayo</c:v>
                  </c:pt>
                  <c:pt idx="53">
                    <c:v>Junio</c:v>
                  </c:pt>
                  <c:pt idx="54">
                    <c:v>Julio</c:v>
                  </c:pt>
                  <c:pt idx="55">
                    <c:v>Agosto</c:v>
                  </c:pt>
                  <c:pt idx="56">
                    <c:v>Septiembre</c:v>
                  </c:pt>
                  <c:pt idx="57">
                    <c:v>Octubre</c:v>
                  </c:pt>
                  <c:pt idx="58">
                    <c:v>Noviembre</c:v>
                  </c:pt>
                  <c:pt idx="59">
                    <c:v>Diciembre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  <c:pt idx="36">
                    <c:v>2019</c:v>
                  </c:pt>
                  <c:pt idx="48">
                    <c:v>2020</c:v>
                  </c:pt>
                </c:lvl>
              </c:multiLvlStrCache>
            </c:multiLvlStrRef>
          </c:cat>
          <c:val>
            <c:numRef>
              <c:f>'Variaciones alcantarillado'!$BK$5:$BK$64</c:f>
              <c:numCache>
                <c:formatCode>0%</c:formatCode>
                <c:ptCount val="60"/>
                <c:pt idx="1">
                  <c:v>0</c:v>
                </c:pt>
                <c:pt idx="2">
                  <c:v>3.9725695020879352E-2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3.2661162546765078E-2</c:v>
                </c:pt>
                <c:pt idx="7">
                  <c:v>6.0358956670670878E-2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3.1604521725865344E-2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-1.6331518961742097E-3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3.3694477843413929E-2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-0.25344262640523418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3.0099635891501275E-2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3.0201066435770058E-2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8F-441E-8774-1B78C4F3B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0976000"/>
        <c:axId val="520975016"/>
      </c:lineChart>
      <c:catAx>
        <c:axId val="526372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26374080"/>
        <c:crosses val="autoZero"/>
        <c:auto val="1"/>
        <c:lblAlgn val="ctr"/>
        <c:lblOffset val="100"/>
        <c:noMultiLvlLbl val="0"/>
      </c:catAx>
      <c:valAx>
        <c:axId val="526374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$-240A]\ 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26372112"/>
        <c:crosses val="autoZero"/>
        <c:crossBetween val="between"/>
      </c:valAx>
      <c:valAx>
        <c:axId val="520975016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20976000"/>
        <c:crosses val="max"/>
        <c:crossBetween val="between"/>
      </c:valAx>
      <c:catAx>
        <c:axId val="5209760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09750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19049</xdr:colOff>
      <xdr:row>4</xdr:row>
      <xdr:rowOff>14286</xdr:rowOff>
    </xdr:from>
    <xdr:to>
      <xdr:col>63</xdr:col>
      <xdr:colOff>447675</xdr:colOff>
      <xdr:row>26</xdr:row>
      <xdr:rowOff>28575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BE4BECA-C0F2-4ADB-934C-07CD1EF943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54</xdr:col>
      <xdr:colOff>752474</xdr:colOff>
      <xdr:row>69</xdr:row>
      <xdr:rowOff>185736</xdr:rowOff>
    </xdr:from>
    <xdr:to>
      <xdr:col>67</xdr:col>
      <xdr:colOff>342900</xdr:colOff>
      <xdr:row>91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7966B96-A92B-4FBB-A9AB-F9FF7EFEDC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9523</xdr:colOff>
      <xdr:row>2</xdr:row>
      <xdr:rowOff>38100</xdr:rowOff>
    </xdr:from>
    <xdr:to>
      <xdr:col>61</xdr:col>
      <xdr:colOff>28574</xdr:colOff>
      <xdr:row>23</xdr:row>
      <xdr:rowOff>95250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A96CD00-CEB9-49D9-85DD-A9D8BCCACF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58</xdr:col>
      <xdr:colOff>588507</xdr:colOff>
      <xdr:row>0</xdr:row>
      <xdr:rowOff>153532</xdr:rowOff>
    </xdr:from>
    <xdr:to>
      <xdr:col>77</xdr:col>
      <xdr:colOff>544286</xdr:colOff>
      <xdr:row>26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23D6261-ECC3-42DB-88FD-FE6DF1B8EB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59</xdr:col>
      <xdr:colOff>10202</xdr:colOff>
      <xdr:row>70</xdr:row>
      <xdr:rowOff>187549</xdr:rowOff>
    </xdr:from>
    <xdr:to>
      <xdr:col>80</xdr:col>
      <xdr:colOff>181427</xdr:colOff>
      <xdr:row>98</xdr:row>
      <xdr:rowOff>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5609FC1E-EA04-4745-BCF7-C0FAB7B2A9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803954</xdr:colOff>
      <xdr:row>104</xdr:row>
      <xdr:rowOff>6123</xdr:rowOff>
    </xdr:from>
    <xdr:to>
      <xdr:col>12</xdr:col>
      <xdr:colOff>0</xdr:colOff>
      <xdr:row>127</xdr:row>
      <xdr:rowOff>158750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463CAFFA-CD59-4AA7-9E12-1A25D7C18B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792615</xdr:colOff>
      <xdr:row>103</xdr:row>
      <xdr:rowOff>176212</xdr:rowOff>
    </xdr:from>
    <xdr:to>
      <xdr:col>23</xdr:col>
      <xdr:colOff>11339</xdr:colOff>
      <xdr:row>127</xdr:row>
      <xdr:rowOff>192766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61154E10-F9CA-4DF0-8635-DE89EF3803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77230</xdr:colOff>
      <xdr:row>139</xdr:row>
      <xdr:rowOff>31403</xdr:rowOff>
    </xdr:from>
    <xdr:to>
      <xdr:col>18</xdr:col>
      <xdr:colOff>360405</xdr:colOff>
      <xdr:row>168</xdr:row>
      <xdr:rowOff>64357</xdr:rowOff>
    </xdr:to>
    <xdr:graphicFrame macro="">
      <xdr:nvGraphicFramePr>
        <xdr:cNvPr id="23" name="Gráfico 22">
          <a:extLst>
            <a:ext uri="{FF2B5EF4-FFF2-40B4-BE49-F238E27FC236}">
              <a16:creationId xmlns:a16="http://schemas.microsoft.com/office/drawing/2014/main" id="{137BEEB4-5B6F-47B2-B152-1BC3638997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63</xdr:col>
      <xdr:colOff>761999</xdr:colOff>
      <xdr:row>0</xdr:row>
      <xdr:rowOff>180976</xdr:rowOff>
    </xdr:from>
    <xdr:to>
      <xdr:col>77</xdr:col>
      <xdr:colOff>714375</xdr:colOff>
      <xdr:row>23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B100B7C-2A55-4E30-836E-EB63646900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64</xdr:col>
      <xdr:colOff>723899</xdr:colOff>
      <xdr:row>66</xdr:row>
      <xdr:rowOff>185736</xdr:rowOff>
    </xdr:from>
    <xdr:to>
      <xdr:col>79</xdr:col>
      <xdr:colOff>714375</xdr:colOff>
      <xdr:row>89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C43B42B-967A-4705-BA67-652C76AEE2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419099</xdr:colOff>
      <xdr:row>109</xdr:row>
      <xdr:rowOff>4761</xdr:rowOff>
    </xdr:from>
    <xdr:to>
      <xdr:col>35</xdr:col>
      <xdr:colOff>295275</xdr:colOff>
      <xdr:row>125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C5704B9-844A-46C8-A840-AF020DACAE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38</xdr:col>
      <xdr:colOff>9524</xdr:colOff>
      <xdr:row>108</xdr:row>
      <xdr:rowOff>185737</xdr:rowOff>
    </xdr:from>
    <xdr:to>
      <xdr:col>47</xdr:col>
      <xdr:colOff>19050</xdr:colOff>
      <xdr:row>126</xdr:row>
      <xdr:rowOff>180975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B34A1BAC-F313-4A88-B175-5E0ECCB07D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219075</xdr:colOff>
      <xdr:row>140</xdr:row>
      <xdr:rowOff>109537</xdr:rowOff>
    </xdr:from>
    <xdr:to>
      <xdr:col>41</xdr:col>
      <xdr:colOff>476250</xdr:colOff>
      <xdr:row>157</xdr:row>
      <xdr:rowOff>104775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DC0A1835-0E55-45BB-86AC-88E3E7A579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6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DC9D7-32A5-42E5-AA40-7087197B736E}">
  <dimension ref="B1:W67"/>
  <sheetViews>
    <sheetView topLeftCell="B1" zoomScale="75" zoomScaleNormal="75" workbookViewId="0">
      <selection activeCell="T35" sqref="T35"/>
    </sheetView>
  </sheetViews>
  <sheetFormatPr baseColWidth="10" defaultColWidth="9.140625" defaultRowHeight="15" x14ac:dyDescent="0.25"/>
  <cols>
    <col min="1" max="1" width="0" hidden="1" customWidth="1"/>
    <col min="2" max="2" width="5.5703125" bestFit="1" customWidth="1"/>
    <col min="3" max="3" width="11.42578125" bestFit="1" customWidth="1"/>
    <col min="4" max="4" width="9.7109375" bestFit="1" customWidth="1"/>
    <col min="5" max="5" width="8.5703125" bestFit="1" customWidth="1"/>
    <col min="6" max="6" width="9.28515625" bestFit="1" customWidth="1"/>
    <col min="7" max="7" width="9.7109375" bestFit="1" customWidth="1"/>
    <col min="8" max="9" width="9.28515625" bestFit="1" customWidth="1"/>
    <col min="10" max="10" width="9.7109375" bestFit="1" customWidth="1"/>
    <col min="11" max="11" width="9.28515625" bestFit="1" customWidth="1"/>
    <col min="12" max="12" width="9.7109375" bestFit="1" customWidth="1"/>
    <col min="13" max="13" width="9.28515625" bestFit="1" customWidth="1"/>
    <col min="14" max="14" width="9.7109375" bestFit="1" customWidth="1"/>
    <col min="15" max="15" width="9.28515625" bestFit="1" customWidth="1"/>
    <col min="16" max="16" width="9.7109375" bestFit="1" customWidth="1"/>
    <col min="17" max="17" width="9.28515625" bestFit="1" customWidth="1"/>
    <col min="18" max="18" width="9.7109375" bestFit="1" customWidth="1"/>
    <col min="19" max="19" width="9.28515625" bestFit="1" customWidth="1"/>
    <col min="20" max="20" width="9.7109375" bestFit="1" customWidth="1"/>
    <col min="21" max="21" width="9.28515625" bestFit="1" customWidth="1"/>
    <col min="22" max="22" width="9.7109375" bestFit="1" customWidth="1"/>
    <col min="23" max="23" width="9.28515625" bestFit="1" customWidth="1"/>
  </cols>
  <sheetData>
    <row r="1" spans="2:23" x14ac:dyDescent="0.25">
      <c r="B1" s="195" t="s">
        <v>48</v>
      </c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</row>
    <row r="2" spans="2:23" x14ac:dyDescent="0.25">
      <c r="B2" s="188" t="s">
        <v>1</v>
      </c>
      <c r="C2" s="188" t="s">
        <v>2</v>
      </c>
      <c r="D2" s="186" t="s">
        <v>3</v>
      </c>
      <c r="E2" s="187"/>
      <c r="F2" s="192"/>
      <c r="G2" s="186" t="s">
        <v>4</v>
      </c>
      <c r="H2" s="187"/>
      <c r="I2" s="192"/>
      <c r="J2" s="186" t="s">
        <v>5</v>
      </c>
      <c r="K2" s="187"/>
      <c r="L2" s="186" t="s">
        <v>6</v>
      </c>
      <c r="M2" s="187"/>
      <c r="N2" s="186" t="s">
        <v>7</v>
      </c>
      <c r="O2" s="187"/>
      <c r="P2" s="186" t="s">
        <v>8</v>
      </c>
      <c r="Q2" s="187"/>
      <c r="R2" s="186" t="s">
        <v>49</v>
      </c>
      <c r="S2" s="187"/>
      <c r="T2" s="186" t="s">
        <v>10</v>
      </c>
      <c r="U2" s="187"/>
      <c r="V2" s="186" t="s">
        <v>50</v>
      </c>
      <c r="W2" s="187"/>
    </row>
    <row r="3" spans="2:23" ht="60" customHeight="1" x14ac:dyDescent="0.25">
      <c r="B3" s="196"/>
      <c r="C3" s="196"/>
      <c r="D3" s="188" t="s">
        <v>12</v>
      </c>
      <c r="E3" s="186" t="s">
        <v>13</v>
      </c>
      <c r="F3" s="192"/>
      <c r="G3" s="188" t="s">
        <v>12</v>
      </c>
      <c r="H3" s="186" t="s">
        <v>13</v>
      </c>
      <c r="I3" s="192"/>
      <c r="J3" s="188" t="s">
        <v>12</v>
      </c>
      <c r="K3" s="190" t="s">
        <v>13</v>
      </c>
      <c r="L3" s="188" t="s">
        <v>12</v>
      </c>
      <c r="M3" s="190" t="s">
        <v>13</v>
      </c>
      <c r="N3" s="188" t="s">
        <v>12</v>
      </c>
      <c r="O3" s="190" t="s">
        <v>13</v>
      </c>
      <c r="P3" s="188" t="s">
        <v>12</v>
      </c>
      <c r="Q3" s="190" t="s">
        <v>13</v>
      </c>
      <c r="R3" s="188" t="s">
        <v>12</v>
      </c>
      <c r="S3" s="190" t="s">
        <v>13</v>
      </c>
      <c r="T3" s="188" t="s">
        <v>12</v>
      </c>
      <c r="U3" s="190" t="s">
        <v>13</v>
      </c>
      <c r="V3" s="188" t="s">
        <v>12</v>
      </c>
      <c r="W3" s="193" t="s">
        <v>13</v>
      </c>
    </row>
    <row r="4" spans="2:23" x14ac:dyDescent="0.25">
      <c r="B4" s="189"/>
      <c r="C4" s="189"/>
      <c r="D4" s="189"/>
      <c r="E4" s="3" t="s">
        <v>14</v>
      </c>
      <c r="F4" s="3" t="s">
        <v>15</v>
      </c>
      <c r="G4" s="189"/>
      <c r="H4" s="3" t="s">
        <v>14</v>
      </c>
      <c r="I4" s="3" t="s">
        <v>15</v>
      </c>
      <c r="J4" s="189"/>
      <c r="K4" s="191"/>
      <c r="L4" s="189"/>
      <c r="M4" s="191"/>
      <c r="N4" s="189"/>
      <c r="O4" s="191"/>
      <c r="P4" s="189"/>
      <c r="Q4" s="191"/>
      <c r="R4" s="196"/>
      <c r="S4" s="191"/>
      <c r="T4" s="196"/>
      <c r="U4" s="191"/>
      <c r="V4" s="196"/>
      <c r="W4" s="194"/>
    </row>
    <row r="5" spans="2:23" x14ac:dyDescent="0.25">
      <c r="B5" s="1">
        <v>2016</v>
      </c>
      <c r="C5" s="1" t="s">
        <v>16</v>
      </c>
      <c r="D5" s="1"/>
      <c r="E5" s="1">
        <v>602.65</v>
      </c>
      <c r="F5" s="72">
        <v>1252.95</v>
      </c>
      <c r="G5" s="1"/>
      <c r="H5" s="1">
        <v>750.42</v>
      </c>
      <c r="I5" s="72">
        <v>1252.95</v>
      </c>
      <c r="J5" s="72">
        <v>2813.85</v>
      </c>
      <c r="K5" s="72">
        <v>1252.95</v>
      </c>
      <c r="L5" s="72">
        <v>2813.85</v>
      </c>
      <c r="M5" s="72">
        <v>1252.95</v>
      </c>
      <c r="N5" s="72">
        <v>3376.62</v>
      </c>
      <c r="O5" s="72">
        <v>1503.54</v>
      </c>
      <c r="P5" s="72">
        <v>3376.62</v>
      </c>
      <c r="Q5" s="72">
        <v>1503.54</v>
      </c>
      <c r="R5" s="73">
        <v>2813.85</v>
      </c>
      <c r="S5" s="73">
        <v>1252.95</v>
      </c>
      <c r="T5" s="73">
        <v>3064.28</v>
      </c>
      <c r="U5" s="73">
        <v>1364.46</v>
      </c>
      <c r="V5" s="73">
        <v>3064.28</v>
      </c>
      <c r="W5" s="73">
        <v>1364.46</v>
      </c>
    </row>
    <row r="6" spans="2:23" x14ac:dyDescent="0.25">
      <c r="B6" s="1">
        <v>2016</v>
      </c>
      <c r="C6" s="1" t="s">
        <v>22</v>
      </c>
      <c r="D6" s="1"/>
      <c r="E6" s="1">
        <v>609.04</v>
      </c>
      <c r="F6" s="72">
        <v>1267.9100000000001</v>
      </c>
      <c r="G6" s="1"/>
      <c r="H6" s="1">
        <v>759.17</v>
      </c>
      <c r="I6" s="72">
        <v>1267.9100000000001</v>
      </c>
      <c r="J6" s="72">
        <v>2827.81</v>
      </c>
      <c r="K6" s="72">
        <v>1267.9100000000001</v>
      </c>
      <c r="L6" s="72">
        <v>2827.81</v>
      </c>
      <c r="M6" s="72">
        <v>1267.9100000000001</v>
      </c>
      <c r="N6" s="72">
        <v>3393.37</v>
      </c>
      <c r="O6" s="72">
        <v>1521.49</v>
      </c>
      <c r="P6" s="72">
        <v>3393.37</v>
      </c>
      <c r="Q6" s="72">
        <v>1521.49</v>
      </c>
      <c r="R6" s="73">
        <v>2827.81</v>
      </c>
      <c r="S6" s="73">
        <v>1267.9100000000001</v>
      </c>
      <c r="T6" s="73">
        <v>3079.49</v>
      </c>
      <c r="U6" s="73">
        <v>1380.75</v>
      </c>
      <c r="V6" s="73">
        <v>3079.49</v>
      </c>
      <c r="W6" s="73">
        <v>1380.75</v>
      </c>
    </row>
    <row r="7" spans="2:23" x14ac:dyDescent="0.25">
      <c r="B7" s="1">
        <v>2016</v>
      </c>
      <c r="C7" s="1" t="s">
        <v>23</v>
      </c>
      <c r="D7" s="1"/>
      <c r="E7" s="1">
        <v>633.30999999999995</v>
      </c>
      <c r="F7" s="72">
        <v>1311.86</v>
      </c>
      <c r="G7" s="1"/>
      <c r="H7" s="1">
        <v>788.42</v>
      </c>
      <c r="I7" s="72">
        <v>1311.86</v>
      </c>
      <c r="J7" s="72">
        <v>2860.77</v>
      </c>
      <c r="K7" s="72">
        <v>1311.86</v>
      </c>
      <c r="L7" s="72">
        <v>2860.77</v>
      </c>
      <c r="M7" s="72">
        <v>1311.86</v>
      </c>
      <c r="N7" s="72">
        <v>3432.92</v>
      </c>
      <c r="O7" s="72">
        <v>1574.23</v>
      </c>
      <c r="P7" s="72">
        <v>3432.92</v>
      </c>
      <c r="Q7" s="72">
        <v>1574.23</v>
      </c>
      <c r="R7" s="73">
        <v>2860.77</v>
      </c>
      <c r="S7" s="73">
        <v>1311.86</v>
      </c>
      <c r="T7" s="73">
        <v>3115.38</v>
      </c>
      <c r="U7" s="73">
        <v>1428.62</v>
      </c>
      <c r="V7" s="73">
        <v>3115.38</v>
      </c>
      <c r="W7" s="73">
        <v>1428.62</v>
      </c>
    </row>
    <row r="8" spans="2:23" x14ac:dyDescent="0.25">
      <c r="B8" s="1">
        <v>2016</v>
      </c>
      <c r="C8" s="1" t="s">
        <v>24</v>
      </c>
      <c r="D8" s="72"/>
      <c r="E8" s="1">
        <v>641.41</v>
      </c>
      <c r="F8" s="72">
        <v>1290.18</v>
      </c>
      <c r="G8" s="1"/>
      <c r="H8" s="1">
        <v>798.55</v>
      </c>
      <c r="I8" s="72">
        <v>1290.18</v>
      </c>
      <c r="J8" s="72">
        <v>2893.64</v>
      </c>
      <c r="K8" s="72">
        <v>1290.18</v>
      </c>
      <c r="L8" s="72">
        <v>2893.64</v>
      </c>
      <c r="M8" s="72">
        <v>1290.18</v>
      </c>
      <c r="N8" s="72">
        <v>3472.37</v>
      </c>
      <c r="O8" s="72">
        <v>1548.22</v>
      </c>
      <c r="P8" s="72">
        <v>3472.37</v>
      </c>
      <c r="Q8" s="72">
        <v>1548.22</v>
      </c>
      <c r="R8" s="73">
        <v>2893.64</v>
      </c>
      <c r="S8" s="72">
        <v>1290.18</v>
      </c>
      <c r="T8" s="73">
        <v>3151.17</v>
      </c>
      <c r="U8" s="73">
        <v>1405.01</v>
      </c>
      <c r="V8" s="73">
        <v>3151.17</v>
      </c>
      <c r="W8" s="73">
        <v>1405.01</v>
      </c>
    </row>
    <row r="9" spans="2:23" x14ac:dyDescent="0.25">
      <c r="B9" s="1">
        <v>2016</v>
      </c>
      <c r="C9" s="1" t="s">
        <v>25</v>
      </c>
      <c r="D9" s="71"/>
      <c r="E9" s="76">
        <v>647.5</v>
      </c>
      <c r="F9" s="72">
        <v>1192.2</v>
      </c>
      <c r="G9" s="1"/>
      <c r="H9" s="1">
        <v>806.07</v>
      </c>
      <c r="I9" s="72">
        <v>1192.2</v>
      </c>
      <c r="J9" s="72">
        <v>2917.27</v>
      </c>
      <c r="K9" s="72">
        <v>1192.2</v>
      </c>
      <c r="L9" s="72">
        <v>2917.27</v>
      </c>
      <c r="M9" s="72">
        <v>1192.2</v>
      </c>
      <c r="N9" s="71">
        <v>3500.72</v>
      </c>
      <c r="O9" s="72">
        <v>1430.64</v>
      </c>
      <c r="P9" s="72">
        <v>3500.72</v>
      </c>
      <c r="Q9" s="72">
        <v>1430.64</v>
      </c>
      <c r="R9" s="73">
        <v>2917.27</v>
      </c>
      <c r="S9" s="72">
        <v>1192.2</v>
      </c>
      <c r="T9" s="73">
        <v>3176.91</v>
      </c>
      <c r="U9" s="73">
        <v>1298.31</v>
      </c>
      <c r="V9" s="73">
        <v>3176.91</v>
      </c>
      <c r="W9" s="73">
        <v>1298.31</v>
      </c>
    </row>
    <row r="10" spans="2:23" x14ac:dyDescent="0.25">
      <c r="B10" s="1">
        <v>2016</v>
      </c>
      <c r="C10" s="1" t="s">
        <v>28</v>
      </c>
      <c r="D10" s="70"/>
      <c r="E10" s="1">
        <v>650.77</v>
      </c>
      <c r="F10" s="72">
        <v>1161.96</v>
      </c>
      <c r="G10" s="1"/>
      <c r="H10" s="1">
        <v>810.06</v>
      </c>
      <c r="I10" s="72">
        <v>1161.96</v>
      </c>
      <c r="J10" s="72">
        <v>2928.12</v>
      </c>
      <c r="K10" s="72">
        <v>1161.96</v>
      </c>
      <c r="L10" s="72">
        <v>2928.12</v>
      </c>
      <c r="M10" s="72">
        <v>1161.96</v>
      </c>
      <c r="N10" s="71">
        <v>3513.74</v>
      </c>
      <c r="O10" s="72">
        <v>1394.35</v>
      </c>
      <c r="P10" s="72">
        <v>3513.74</v>
      </c>
      <c r="Q10" s="72">
        <v>1394.35</v>
      </c>
      <c r="R10" s="73">
        <v>2928.12</v>
      </c>
      <c r="S10" s="72">
        <v>1161.96</v>
      </c>
      <c r="T10" s="73">
        <v>3188.72</v>
      </c>
      <c r="U10" s="73">
        <v>1265.3699999999999</v>
      </c>
      <c r="V10" s="73">
        <v>3188.72</v>
      </c>
      <c r="W10" s="73">
        <v>1265.3699999999999</v>
      </c>
    </row>
    <row r="11" spans="2:23" x14ac:dyDescent="0.25">
      <c r="B11" s="1">
        <v>2016</v>
      </c>
      <c r="C11" s="1" t="s">
        <v>29</v>
      </c>
      <c r="D11" s="74"/>
      <c r="E11" s="4">
        <v>654.15</v>
      </c>
      <c r="F11" s="77">
        <v>1244.6400000000001</v>
      </c>
      <c r="G11" s="4"/>
      <c r="H11" s="4">
        <v>814.23</v>
      </c>
      <c r="I11" s="77">
        <v>1244.6400000000001</v>
      </c>
      <c r="J11" s="72">
        <v>2939.39</v>
      </c>
      <c r="K11" s="77">
        <v>1244.6400000000001</v>
      </c>
      <c r="L11" s="72">
        <v>2939.39</v>
      </c>
      <c r="M11" s="77">
        <v>1244.6400000000001</v>
      </c>
      <c r="N11" s="72">
        <v>3527.27</v>
      </c>
      <c r="O11" s="72">
        <v>1493.57</v>
      </c>
      <c r="P11" s="72">
        <v>3527.27</v>
      </c>
      <c r="Q11" s="72">
        <v>1493.57</v>
      </c>
      <c r="R11" s="73">
        <v>2939.39</v>
      </c>
      <c r="S11" s="77">
        <v>1244.6400000000001</v>
      </c>
      <c r="T11" s="73">
        <v>3201</v>
      </c>
      <c r="U11" s="73">
        <v>1355.41</v>
      </c>
      <c r="V11" s="73">
        <v>3201</v>
      </c>
      <c r="W11" s="73">
        <v>1355.41</v>
      </c>
    </row>
    <row r="12" spans="2:23" x14ac:dyDescent="0.25">
      <c r="B12" s="1">
        <v>2016</v>
      </c>
      <c r="C12" s="7" t="s">
        <v>30</v>
      </c>
      <c r="D12" s="75"/>
      <c r="E12" s="17">
        <v>657.26</v>
      </c>
      <c r="F12" s="71">
        <v>1220.56</v>
      </c>
      <c r="G12" s="17"/>
      <c r="H12" s="17">
        <v>818.14</v>
      </c>
      <c r="I12" s="71">
        <v>1220.56</v>
      </c>
      <c r="J12" s="72">
        <v>2949.73</v>
      </c>
      <c r="K12" s="71">
        <v>1220.56</v>
      </c>
      <c r="L12" s="72">
        <v>2949.73</v>
      </c>
      <c r="M12" s="71">
        <v>1220.56</v>
      </c>
      <c r="N12" s="77">
        <v>3539.68</v>
      </c>
      <c r="O12" s="77">
        <v>1464.67</v>
      </c>
      <c r="P12" s="77">
        <v>3539.68</v>
      </c>
      <c r="Q12" s="72">
        <v>1464.67</v>
      </c>
      <c r="R12" s="73">
        <v>2949.73</v>
      </c>
      <c r="S12" s="71">
        <v>1220.56</v>
      </c>
      <c r="T12" s="73">
        <v>3212.26</v>
      </c>
      <c r="U12" s="73">
        <v>1329.19</v>
      </c>
      <c r="V12" s="73">
        <v>3212.26</v>
      </c>
      <c r="W12" s="73">
        <v>1329.19</v>
      </c>
    </row>
    <row r="13" spans="2:23" x14ac:dyDescent="0.25">
      <c r="B13" s="1">
        <v>2016</v>
      </c>
      <c r="C13" s="7" t="s">
        <v>31</v>
      </c>
      <c r="D13" s="14"/>
      <c r="E13" s="14">
        <v>660.72</v>
      </c>
      <c r="F13" s="49">
        <v>1353.26</v>
      </c>
      <c r="G13" s="14"/>
      <c r="H13" s="17">
        <v>822.42</v>
      </c>
      <c r="I13" s="49">
        <v>1353.26</v>
      </c>
      <c r="J13" s="72">
        <v>2961.38</v>
      </c>
      <c r="K13" s="49">
        <v>1353.26</v>
      </c>
      <c r="L13" s="72">
        <v>2961.38</v>
      </c>
      <c r="M13" s="49">
        <v>1353.26</v>
      </c>
      <c r="N13" s="72">
        <v>3553.66</v>
      </c>
      <c r="O13" s="72">
        <v>1623.91</v>
      </c>
      <c r="P13" s="73">
        <v>3553.66</v>
      </c>
      <c r="Q13" s="72">
        <v>1623.91</v>
      </c>
      <c r="R13" s="73">
        <v>2961.38</v>
      </c>
      <c r="S13" s="49">
        <v>1353.26</v>
      </c>
      <c r="T13" s="73">
        <v>3224.94</v>
      </c>
      <c r="U13" s="73">
        <v>1473.7</v>
      </c>
      <c r="V13" s="73">
        <v>3224.94</v>
      </c>
      <c r="W13" s="73">
        <v>1473.7</v>
      </c>
    </row>
    <row r="14" spans="2:23" x14ac:dyDescent="0.25">
      <c r="B14" s="1">
        <v>2016</v>
      </c>
      <c r="C14" s="7" t="s">
        <v>32</v>
      </c>
      <c r="D14" s="14"/>
      <c r="E14" s="14">
        <v>658.61</v>
      </c>
      <c r="F14" s="80">
        <v>1209.94</v>
      </c>
      <c r="G14" s="14"/>
      <c r="H14" s="37">
        <v>819.92</v>
      </c>
      <c r="I14" s="80">
        <v>1209.94</v>
      </c>
      <c r="J14" s="81">
        <v>2948.35</v>
      </c>
      <c r="K14" s="80">
        <v>1209.94</v>
      </c>
      <c r="L14" s="81">
        <v>2948.35</v>
      </c>
      <c r="M14" s="80">
        <v>1209.94</v>
      </c>
      <c r="N14" s="81">
        <v>3538.02</v>
      </c>
      <c r="O14" s="81">
        <v>1451.93</v>
      </c>
      <c r="P14" s="81">
        <v>3538.02</v>
      </c>
      <c r="Q14" s="81">
        <v>1451.93</v>
      </c>
      <c r="R14" s="82">
        <v>2948.35</v>
      </c>
      <c r="S14" s="80">
        <v>1209.94</v>
      </c>
      <c r="T14" s="82">
        <v>3210.75</v>
      </c>
      <c r="U14" s="82">
        <v>1317.62</v>
      </c>
      <c r="V14" s="82">
        <v>3210.75</v>
      </c>
      <c r="W14" s="82">
        <v>1317.62</v>
      </c>
    </row>
    <row r="15" spans="2:23" x14ac:dyDescent="0.25">
      <c r="B15" s="1">
        <v>2016</v>
      </c>
      <c r="C15" s="7" t="s">
        <v>33</v>
      </c>
      <c r="D15" s="14"/>
      <c r="E15" s="14">
        <v>658.23</v>
      </c>
      <c r="F15" s="80">
        <v>1209.94</v>
      </c>
      <c r="G15" s="14"/>
      <c r="H15" s="37">
        <v>819.53</v>
      </c>
      <c r="I15" s="80">
        <v>1209.94</v>
      </c>
      <c r="J15" s="81">
        <v>2948.35</v>
      </c>
      <c r="K15" s="80">
        <v>1209.94</v>
      </c>
      <c r="L15" s="81">
        <v>2948.35</v>
      </c>
      <c r="M15" s="80">
        <v>1209.94</v>
      </c>
      <c r="N15" s="83">
        <v>3538.02</v>
      </c>
      <c r="O15" s="81">
        <v>1451.93</v>
      </c>
      <c r="P15" s="83">
        <v>3538.02</v>
      </c>
      <c r="Q15" s="81">
        <v>1451.93</v>
      </c>
      <c r="R15" s="82">
        <v>2948.35</v>
      </c>
      <c r="S15" s="80">
        <v>1209.94</v>
      </c>
      <c r="T15" s="82">
        <v>3210.75</v>
      </c>
      <c r="U15" s="82">
        <v>1317.62</v>
      </c>
      <c r="V15" s="82">
        <v>3210.75</v>
      </c>
      <c r="W15" s="82">
        <v>1317.62</v>
      </c>
    </row>
    <row r="16" spans="2:23" x14ac:dyDescent="0.25">
      <c r="B16" s="4">
        <v>2016</v>
      </c>
      <c r="C16" s="8" t="s">
        <v>34</v>
      </c>
      <c r="D16" s="14"/>
      <c r="E16" s="14">
        <v>657.84</v>
      </c>
      <c r="F16" s="49">
        <v>1262.6300000000001</v>
      </c>
      <c r="G16" s="14"/>
      <c r="H16" s="17">
        <v>818.93</v>
      </c>
      <c r="I16" s="49">
        <v>1262.6300000000001</v>
      </c>
      <c r="J16" s="77">
        <v>2937.67</v>
      </c>
      <c r="K16" s="49">
        <v>1262.6300000000001</v>
      </c>
      <c r="L16" s="77">
        <v>2937.67</v>
      </c>
      <c r="M16" s="49">
        <v>1262.6300000000001</v>
      </c>
      <c r="N16" s="77">
        <v>3525.2</v>
      </c>
      <c r="O16" s="77">
        <v>1515.16</v>
      </c>
      <c r="P16" s="77">
        <v>3525.2</v>
      </c>
      <c r="Q16" s="77">
        <v>1515.16</v>
      </c>
      <c r="R16" s="73">
        <v>2937.67</v>
      </c>
      <c r="S16" s="49">
        <v>1262.6300000000001</v>
      </c>
      <c r="T16" s="73">
        <v>3199.12</v>
      </c>
      <c r="U16" s="73">
        <v>1375</v>
      </c>
      <c r="V16" s="73">
        <v>3199.12</v>
      </c>
      <c r="W16" s="73">
        <v>1375</v>
      </c>
    </row>
    <row r="17" spans="2:23" x14ac:dyDescent="0.25">
      <c r="B17" s="2">
        <v>2017</v>
      </c>
      <c r="C17" s="7" t="s">
        <v>16</v>
      </c>
      <c r="D17" s="14"/>
      <c r="E17" s="14">
        <v>658.62</v>
      </c>
      <c r="F17" s="49">
        <v>1312.92</v>
      </c>
      <c r="G17" s="14"/>
      <c r="H17" s="14">
        <v>819.94</v>
      </c>
      <c r="I17" s="49">
        <v>1312.92</v>
      </c>
      <c r="J17" s="73">
        <v>2937.31</v>
      </c>
      <c r="K17" s="49">
        <v>1312.92</v>
      </c>
      <c r="L17" s="73">
        <v>2937.31</v>
      </c>
      <c r="M17" s="49">
        <v>1312.92</v>
      </c>
      <c r="N17" s="73">
        <v>3524.77</v>
      </c>
      <c r="O17" s="73">
        <v>1575.5</v>
      </c>
      <c r="P17" s="73">
        <v>3524.77</v>
      </c>
      <c r="Q17" s="73">
        <v>1575.5</v>
      </c>
      <c r="R17" s="73">
        <v>2937.31</v>
      </c>
      <c r="S17" s="49">
        <v>1312.92</v>
      </c>
      <c r="T17" s="73">
        <v>3198.73</v>
      </c>
      <c r="U17" s="73">
        <v>1429.77</v>
      </c>
      <c r="V17" s="73">
        <v>3198.73</v>
      </c>
      <c r="W17" s="73">
        <v>1429.77</v>
      </c>
    </row>
    <row r="18" spans="2:23" x14ac:dyDescent="0.25">
      <c r="B18" s="2">
        <v>2017</v>
      </c>
      <c r="C18" s="1" t="s">
        <v>22</v>
      </c>
      <c r="D18" s="13"/>
      <c r="E18" s="13">
        <v>661.38</v>
      </c>
      <c r="F18" s="79">
        <v>1300.07</v>
      </c>
      <c r="G18" s="23"/>
      <c r="H18" s="23">
        <v>823.35</v>
      </c>
      <c r="I18" s="79">
        <v>1300.07</v>
      </c>
      <c r="J18" s="73">
        <v>2945.79</v>
      </c>
      <c r="K18" s="79">
        <v>1300.07</v>
      </c>
      <c r="L18" s="73">
        <v>2945.79</v>
      </c>
      <c r="M18" s="79">
        <v>1300.07</v>
      </c>
      <c r="N18" s="73">
        <v>3534.95</v>
      </c>
      <c r="O18" s="73">
        <v>1560.08</v>
      </c>
      <c r="P18" s="73">
        <v>3534.95</v>
      </c>
      <c r="Q18" s="73">
        <v>1560.08</v>
      </c>
      <c r="R18" s="73">
        <v>2945.79</v>
      </c>
      <c r="S18" s="79">
        <v>1300.07</v>
      </c>
      <c r="T18" s="73">
        <v>3207.97</v>
      </c>
      <c r="U18" s="73">
        <v>1415.78</v>
      </c>
      <c r="V18" s="73">
        <v>3207.97</v>
      </c>
      <c r="W18" s="73">
        <v>1415.78</v>
      </c>
    </row>
    <row r="19" spans="2:23" x14ac:dyDescent="0.25">
      <c r="B19" s="2">
        <v>2017</v>
      </c>
      <c r="C19" s="1" t="s">
        <v>23</v>
      </c>
      <c r="D19" s="1"/>
      <c r="E19" s="1">
        <v>668.16</v>
      </c>
      <c r="F19" s="72">
        <v>1300.3900000000001</v>
      </c>
      <c r="G19" s="2"/>
      <c r="H19" s="2">
        <v>831.85</v>
      </c>
      <c r="I19" s="73">
        <v>1300.3900000000001</v>
      </c>
      <c r="J19" s="73">
        <v>2972.32</v>
      </c>
      <c r="K19" s="73">
        <v>1300.3900000000001</v>
      </c>
      <c r="L19" s="73">
        <v>2972.32</v>
      </c>
      <c r="M19" s="73">
        <v>1300.3900000000001</v>
      </c>
      <c r="N19" s="73">
        <v>3566.78</v>
      </c>
      <c r="O19" s="73">
        <v>1560.47</v>
      </c>
      <c r="P19" s="73">
        <v>3566.78</v>
      </c>
      <c r="Q19" s="73">
        <v>1560.47</v>
      </c>
      <c r="R19" s="73">
        <v>2972.32</v>
      </c>
      <c r="S19" s="2">
        <v>1300.3900000000001</v>
      </c>
      <c r="T19" s="73">
        <v>3236.86</v>
      </c>
      <c r="U19" s="73">
        <v>1416.12</v>
      </c>
      <c r="V19" s="73">
        <v>3236.86</v>
      </c>
      <c r="W19" s="73">
        <v>1416.12</v>
      </c>
    </row>
    <row r="20" spans="2:23" x14ac:dyDescent="0.25">
      <c r="B20" s="2">
        <v>2017</v>
      </c>
      <c r="C20" s="1" t="s">
        <v>24</v>
      </c>
      <c r="D20" s="1"/>
      <c r="E20" s="1">
        <v>674.82</v>
      </c>
      <c r="F20" s="72">
        <v>1236.01</v>
      </c>
      <c r="G20" s="2"/>
      <c r="H20" s="2">
        <v>840.16</v>
      </c>
      <c r="I20" s="73">
        <v>1236.01</v>
      </c>
      <c r="J20" s="73">
        <v>2998.34</v>
      </c>
      <c r="K20" s="73">
        <v>1236.01</v>
      </c>
      <c r="L20" s="73">
        <v>2998.34</v>
      </c>
      <c r="M20" s="73">
        <v>1236.01</v>
      </c>
      <c r="N20" s="73">
        <v>3598.01</v>
      </c>
      <c r="O20" s="73">
        <v>1483.21</v>
      </c>
      <c r="P20" s="73">
        <v>3598.01</v>
      </c>
      <c r="Q20" s="73">
        <v>1483.21</v>
      </c>
      <c r="R20" s="73">
        <v>2998.34</v>
      </c>
      <c r="S20" s="73">
        <v>1236.01</v>
      </c>
      <c r="T20" s="73">
        <v>3265.19</v>
      </c>
      <c r="U20" s="73">
        <v>1346.01</v>
      </c>
      <c r="V20" s="73">
        <v>3265.19</v>
      </c>
      <c r="W20" s="78">
        <v>1346.01</v>
      </c>
    </row>
    <row r="21" spans="2:23" x14ac:dyDescent="0.25">
      <c r="B21" s="2">
        <v>2017</v>
      </c>
      <c r="C21" s="1" t="s">
        <v>25</v>
      </c>
      <c r="D21" s="1"/>
      <c r="E21" s="1">
        <v>677.96</v>
      </c>
      <c r="F21" s="72">
        <v>1265.51</v>
      </c>
      <c r="G21" s="2"/>
      <c r="H21" s="2">
        <v>844.07</v>
      </c>
      <c r="I21" s="73">
        <v>1265.51</v>
      </c>
      <c r="J21" s="73">
        <v>3008.67</v>
      </c>
      <c r="K21" s="73">
        <v>1265.51</v>
      </c>
      <c r="L21" s="73">
        <v>3008.67</v>
      </c>
      <c r="M21" s="73">
        <v>1265.51</v>
      </c>
      <c r="N21" s="73">
        <v>3610.4</v>
      </c>
      <c r="O21" s="73">
        <v>1518.61</v>
      </c>
      <c r="P21" s="73">
        <v>3610.4</v>
      </c>
      <c r="Q21" s="73">
        <v>1518.61</v>
      </c>
      <c r="R21" s="73">
        <v>3008.67</v>
      </c>
      <c r="S21" s="73">
        <v>1265.51</v>
      </c>
      <c r="T21" s="73">
        <v>3276.44</v>
      </c>
      <c r="U21" s="73">
        <v>1378.14</v>
      </c>
      <c r="V21" s="73">
        <v>3276.44</v>
      </c>
      <c r="W21" s="78">
        <v>1378.14</v>
      </c>
    </row>
    <row r="22" spans="2:23" x14ac:dyDescent="0.25">
      <c r="B22" s="2">
        <v>2017</v>
      </c>
      <c r="C22" s="1" t="s">
        <v>28</v>
      </c>
      <c r="D22" s="1"/>
      <c r="E22" s="154">
        <v>681.15</v>
      </c>
      <c r="F22" s="155">
        <v>1296</v>
      </c>
      <c r="G22" s="156"/>
      <c r="H22" s="156">
        <v>847.99</v>
      </c>
      <c r="I22" s="155">
        <v>1296</v>
      </c>
      <c r="J22" s="157">
        <v>3018.97</v>
      </c>
      <c r="K22" s="155">
        <v>1296</v>
      </c>
      <c r="L22" s="157">
        <v>3018.97</v>
      </c>
      <c r="M22" s="155">
        <v>1296</v>
      </c>
      <c r="N22" s="157">
        <v>3622.76</v>
      </c>
      <c r="O22" s="157">
        <v>1555.2</v>
      </c>
      <c r="P22" s="157">
        <v>3622.76</v>
      </c>
      <c r="Q22" s="157">
        <v>1555.2</v>
      </c>
      <c r="R22" s="157">
        <v>3018.97</v>
      </c>
      <c r="S22" s="155">
        <v>1296</v>
      </c>
      <c r="T22" s="157">
        <v>3287.66</v>
      </c>
      <c r="U22" s="157">
        <v>1411.34</v>
      </c>
      <c r="V22" s="157">
        <v>3287.66</v>
      </c>
      <c r="W22" s="158">
        <v>1411.34</v>
      </c>
    </row>
    <row r="23" spans="2:23" x14ac:dyDescent="0.25">
      <c r="B23" s="2">
        <v>2017</v>
      </c>
      <c r="C23" s="1" t="s">
        <v>29</v>
      </c>
      <c r="D23" s="4"/>
      <c r="E23" s="159">
        <v>682.64</v>
      </c>
      <c r="F23" s="160">
        <v>1248.19</v>
      </c>
      <c r="G23" s="161"/>
      <c r="H23" s="161">
        <v>849.81</v>
      </c>
      <c r="I23" s="160">
        <v>1248.19</v>
      </c>
      <c r="J23" s="160">
        <v>3022</v>
      </c>
      <c r="K23" s="160">
        <v>1248.19</v>
      </c>
      <c r="L23" s="162">
        <v>3022</v>
      </c>
      <c r="M23" s="160">
        <v>1248.19</v>
      </c>
      <c r="N23" s="160">
        <v>3626.4</v>
      </c>
      <c r="O23" s="160">
        <v>1497.83</v>
      </c>
      <c r="P23" s="160">
        <v>3626.4</v>
      </c>
      <c r="Q23" s="160">
        <v>1497.83</v>
      </c>
      <c r="R23" s="160">
        <v>3022</v>
      </c>
      <c r="S23" s="160">
        <v>1248.19</v>
      </c>
      <c r="T23" s="160">
        <v>3290.96</v>
      </c>
      <c r="U23" s="160">
        <v>1359.28</v>
      </c>
      <c r="V23" s="160">
        <v>3290.96</v>
      </c>
      <c r="W23" s="160">
        <v>1359.28</v>
      </c>
    </row>
    <row r="24" spans="2:23" x14ac:dyDescent="0.25">
      <c r="B24" s="2">
        <v>2017</v>
      </c>
      <c r="C24" s="7" t="s">
        <v>30</v>
      </c>
      <c r="D24" s="17"/>
      <c r="E24" s="163">
        <v>683.44</v>
      </c>
      <c r="F24" s="164">
        <v>1289.94</v>
      </c>
      <c r="G24" s="165"/>
      <c r="H24" s="165">
        <v>850.76</v>
      </c>
      <c r="I24" s="164">
        <v>1289.94</v>
      </c>
      <c r="J24" s="164">
        <v>3021.73</v>
      </c>
      <c r="K24" s="164">
        <v>1289.94</v>
      </c>
      <c r="L24" s="164">
        <v>3021.73</v>
      </c>
      <c r="M24" s="164">
        <v>1289.94</v>
      </c>
      <c r="N24" s="164">
        <v>3626.08</v>
      </c>
      <c r="O24" s="164">
        <v>1547.93</v>
      </c>
      <c r="P24" s="164">
        <v>3626.08</v>
      </c>
      <c r="Q24" s="164">
        <v>1547.93</v>
      </c>
      <c r="R24" s="164">
        <v>3021.73</v>
      </c>
      <c r="S24" s="164">
        <v>1289.94</v>
      </c>
      <c r="T24" s="164">
        <v>3290.66</v>
      </c>
      <c r="U24" s="164">
        <v>1404.74</v>
      </c>
      <c r="V24" s="164">
        <v>3290.66</v>
      </c>
      <c r="W24" s="164">
        <v>1404.74</v>
      </c>
    </row>
    <row r="25" spans="2:23" x14ac:dyDescent="0.25">
      <c r="B25" s="2">
        <v>2017</v>
      </c>
      <c r="C25" s="7" t="s">
        <v>31</v>
      </c>
      <c r="D25" s="14"/>
      <c r="E25" s="165">
        <v>683.07</v>
      </c>
      <c r="F25" s="164">
        <v>1289.94</v>
      </c>
      <c r="G25" s="165"/>
      <c r="H25" s="165">
        <v>850.31</v>
      </c>
      <c r="I25" s="164">
        <v>1289.94</v>
      </c>
      <c r="J25" s="164">
        <v>3021.73</v>
      </c>
      <c r="K25" s="164">
        <v>1289.94</v>
      </c>
      <c r="L25" s="164">
        <v>3021.73</v>
      </c>
      <c r="M25" s="164">
        <v>1289.94</v>
      </c>
      <c r="N25" s="164">
        <v>3626.08</v>
      </c>
      <c r="O25" s="164">
        <v>1547.93</v>
      </c>
      <c r="P25" s="164">
        <v>3626.08</v>
      </c>
      <c r="Q25" s="164">
        <v>1547.93</v>
      </c>
      <c r="R25" s="164">
        <v>3021.73</v>
      </c>
      <c r="S25" s="164">
        <v>1289.94</v>
      </c>
      <c r="T25" s="164">
        <v>3290.66</v>
      </c>
      <c r="U25" s="164">
        <v>1404.74</v>
      </c>
      <c r="V25" s="164">
        <v>3290.66</v>
      </c>
      <c r="W25" s="164">
        <v>1404.74</v>
      </c>
    </row>
    <row r="26" spans="2:23" x14ac:dyDescent="0.25">
      <c r="B26" s="2">
        <v>2017</v>
      </c>
      <c r="C26" s="1" t="s">
        <v>32</v>
      </c>
      <c r="D26" s="13"/>
      <c r="E26" s="166">
        <v>684.02</v>
      </c>
      <c r="F26" s="167">
        <v>1289.94</v>
      </c>
      <c r="G26" s="168"/>
      <c r="H26" s="168">
        <v>851.59</v>
      </c>
      <c r="I26" s="167">
        <v>1289.94</v>
      </c>
      <c r="J26" s="167">
        <v>3021.7</v>
      </c>
      <c r="K26" s="167">
        <v>1289.94</v>
      </c>
      <c r="L26" s="167">
        <v>3021.7</v>
      </c>
      <c r="M26" s="167">
        <v>1289.94</v>
      </c>
      <c r="N26" s="167">
        <v>3626.08</v>
      </c>
      <c r="O26" s="167">
        <v>1547.93</v>
      </c>
      <c r="P26" s="167">
        <v>3626.08</v>
      </c>
      <c r="Q26" s="167">
        <v>1547.93</v>
      </c>
      <c r="R26" s="167">
        <v>3021.73</v>
      </c>
      <c r="S26" s="167">
        <v>1289.94</v>
      </c>
      <c r="T26" s="167">
        <v>3290.66</v>
      </c>
      <c r="U26" s="167">
        <v>1404.74</v>
      </c>
      <c r="V26" s="167">
        <v>3290.66</v>
      </c>
      <c r="W26" s="167">
        <v>1404.74</v>
      </c>
    </row>
    <row r="27" spans="2:23" x14ac:dyDescent="0.25">
      <c r="B27" s="2">
        <v>2017</v>
      </c>
      <c r="C27" s="1" t="s">
        <v>33</v>
      </c>
      <c r="D27" s="1"/>
      <c r="E27" s="159">
        <v>684.26</v>
      </c>
      <c r="F27" s="160">
        <v>1237.32</v>
      </c>
      <c r="G27" s="161"/>
      <c r="H27" s="161">
        <v>851.96</v>
      </c>
      <c r="I27" s="160">
        <v>1237.32</v>
      </c>
      <c r="J27" s="160">
        <v>3014.34</v>
      </c>
      <c r="K27" s="160">
        <v>1237.32</v>
      </c>
      <c r="L27" s="160">
        <v>3014.34</v>
      </c>
      <c r="M27" s="160">
        <v>1237.32</v>
      </c>
      <c r="N27" s="160">
        <v>3617.21</v>
      </c>
      <c r="O27" s="160">
        <v>1484.78</v>
      </c>
      <c r="P27" s="160">
        <v>3617.21</v>
      </c>
      <c r="Q27" s="160">
        <v>1484.78</v>
      </c>
      <c r="R27" s="160">
        <v>3014.34</v>
      </c>
      <c r="S27" s="160">
        <v>1237.32</v>
      </c>
      <c r="T27" s="160">
        <v>3282.62</v>
      </c>
      <c r="U27" s="160">
        <v>1347.44</v>
      </c>
      <c r="V27" s="160">
        <v>3282.62</v>
      </c>
      <c r="W27" s="160">
        <v>1347.44</v>
      </c>
    </row>
    <row r="28" spans="2:23" x14ac:dyDescent="0.25">
      <c r="B28" s="2">
        <v>2017</v>
      </c>
      <c r="C28" s="1" t="s">
        <v>34</v>
      </c>
      <c r="D28" s="7"/>
      <c r="E28" s="163">
        <v>684.34</v>
      </c>
      <c r="F28" s="164">
        <v>1237.32</v>
      </c>
      <c r="G28" s="165"/>
      <c r="H28" s="165">
        <v>851.97</v>
      </c>
      <c r="I28" s="164">
        <v>1237.32</v>
      </c>
      <c r="J28" s="164">
        <v>3014.34</v>
      </c>
      <c r="K28" s="164">
        <v>1237.32</v>
      </c>
      <c r="L28" s="164">
        <v>3014.34</v>
      </c>
      <c r="M28" s="164">
        <v>1237.32</v>
      </c>
      <c r="N28" s="164">
        <v>3617.21</v>
      </c>
      <c r="O28" s="164">
        <v>1484.78</v>
      </c>
      <c r="P28" s="164">
        <v>3617.21</v>
      </c>
      <c r="Q28" s="164">
        <v>1484.78</v>
      </c>
      <c r="R28" s="164">
        <v>3014.34</v>
      </c>
      <c r="S28" s="164">
        <v>1237.32</v>
      </c>
      <c r="T28" s="164">
        <v>3282.62</v>
      </c>
      <c r="U28" s="164">
        <v>1347.44</v>
      </c>
      <c r="V28" s="164">
        <v>3282.62</v>
      </c>
      <c r="W28" s="164">
        <v>1347.44</v>
      </c>
    </row>
    <row r="29" spans="2:23" x14ac:dyDescent="0.25">
      <c r="B29" s="2">
        <v>2018</v>
      </c>
      <c r="C29" s="1" t="s">
        <v>16</v>
      </c>
      <c r="D29" s="7"/>
      <c r="E29" s="163">
        <v>685.55</v>
      </c>
      <c r="F29" s="164">
        <v>1267.83</v>
      </c>
      <c r="G29" s="165"/>
      <c r="H29" s="165">
        <v>853.54</v>
      </c>
      <c r="I29" s="164">
        <v>1267.83</v>
      </c>
      <c r="J29" s="164">
        <v>3012.69</v>
      </c>
      <c r="K29" s="164">
        <v>1267.83</v>
      </c>
      <c r="L29" s="164">
        <v>3012.69</v>
      </c>
      <c r="M29" s="164">
        <v>1267.83</v>
      </c>
      <c r="N29" s="164">
        <v>3615.23</v>
      </c>
      <c r="O29" s="164">
        <v>1521.4</v>
      </c>
      <c r="P29" s="164">
        <v>3615.23</v>
      </c>
      <c r="Q29" s="164">
        <v>1521.4</v>
      </c>
      <c r="R29" s="164">
        <v>3012.69</v>
      </c>
      <c r="S29" s="164">
        <v>1267.83</v>
      </c>
      <c r="T29" s="164">
        <v>3280.82</v>
      </c>
      <c r="U29" s="164">
        <v>1380.67</v>
      </c>
      <c r="V29" s="164">
        <v>3280.82</v>
      </c>
      <c r="W29" s="164">
        <v>1361.81</v>
      </c>
    </row>
    <row r="30" spans="2:23" x14ac:dyDescent="0.25">
      <c r="B30" s="2">
        <v>2018</v>
      </c>
      <c r="C30" s="1" t="s">
        <v>22</v>
      </c>
      <c r="D30" s="7"/>
      <c r="E30" s="165">
        <v>688.18</v>
      </c>
      <c r="F30" s="164">
        <v>1312.05</v>
      </c>
      <c r="G30" s="165"/>
      <c r="H30" s="165">
        <v>856.86</v>
      </c>
      <c r="I30" s="164">
        <v>1312.05</v>
      </c>
      <c r="J30" s="164">
        <v>3020.46</v>
      </c>
      <c r="K30" s="164">
        <v>1312.05</v>
      </c>
      <c r="L30" s="164">
        <v>3020.46</v>
      </c>
      <c r="M30" s="164">
        <v>1312.05</v>
      </c>
      <c r="N30" s="164">
        <v>3624.55</v>
      </c>
      <c r="O30" s="164">
        <v>1574.46</v>
      </c>
      <c r="P30" s="164">
        <v>3624.55</v>
      </c>
      <c r="Q30" s="164">
        <v>1574.46</v>
      </c>
      <c r="R30" s="164">
        <v>3020.46</v>
      </c>
      <c r="S30" s="164">
        <v>1312.05</v>
      </c>
      <c r="T30" s="164">
        <v>3289.28</v>
      </c>
      <c r="U30" s="164">
        <v>1428.82</v>
      </c>
      <c r="V30" s="164">
        <v>3289.28</v>
      </c>
      <c r="W30" s="164">
        <v>1410.17</v>
      </c>
    </row>
    <row r="31" spans="2:23" x14ac:dyDescent="0.25">
      <c r="B31" s="2">
        <v>2018</v>
      </c>
      <c r="C31" s="1" t="s">
        <v>23</v>
      </c>
      <c r="D31" s="7"/>
      <c r="E31" s="165"/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  <c r="R31" s="165"/>
      <c r="S31" s="165"/>
      <c r="T31" s="165"/>
      <c r="U31" s="165"/>
      <c r="V31" s="165"/>
      <c r="W31" s="165"/>
    </row>
    <row r="32" spans="2:23" x14ac:dyDescent="0.25">
      <c r="B32" s="2">
        <v>2018</v>
      </c>
      <c r="C32" s="1" t="s">
        <v>24</v>
      </c>
      <c r="D32" s="7"/>
      <c r="E32" s="14">
        <v>693.06</v>
      </c>
      <c r="F32" s="49">
        <v>1399.18</v>
      </c>
      <c r="G32" s="14"/>
      <c r="H32" s="14">
        <v>862.9</v>
      </c>
      <c r="I32" s="49">
        <v>1399.18</v>
      </c>
      <c r="J32" s="49">
        <v>3053.27</v>
      </c>
      <c r="K32" s="49">
        <v>1399.18</v>
      </c>
      <c r="L32" s="49">
        <v>3053.27</v>
      </c>
      <c r="M32" s="49">
        <v>1399.18</v>
      </c>
      <c r="N32" s="49">
        <v>3663.92</v>
      </c>
      <c r="O32" s="49">
        <v>1679.02</v>
      </c>
      <c r="P32" s="49">
        <v>3663.92</v>
      </c>
      <c r="Q32" s="49">
        <v>1679.02</v>
      </c>
      <c r="R32" s="49">
        <v>3053.27</v>
      </c>
      <c r="S32" s="49">
        <v>1350.06</v>
      </c>
      <c r="T32" s="49">
        <v>3325.01</v>
      </c>
      <c r="U32" s="49">
        <v>1470.22</v>
      </c>
      <c r="V32" s="49">
        <v>3325.01</v>
      </c>
      <c r="W32" s="49">
        <v>1470.22</v>
      </c>
    </row>
    <row r="33" spans="2:23" x14ac:dyDescent="0.25">
      <c r="B33" s="2">
        <v>2018</v>
      </c>
      <c r="C33" s="1" t="s">
        <v>25</v>
      </c>
      <c r="D33" s="7"/>
      <c r="E33" s="14">
        <v>699.08</v>
      </c>
      <c r="F33" s="49">
        <v>1412.34</v>
      </c>
      <c r="G33" s="14" t="s">
        <v>459</v>
      </c>
      <c r="H33" s="14">
        <v>870.53</v>
      </c>
      <c r="I33" s="49">
        <v>1412.34</v>
      </c>
      <c r="J33" s="49">
        <v>3056.82</v>
      </c>
      <c r="K33" s="49">
        <v>1412.34</v>
      </c>
      <c r="L33" s="49">
        <v>3056.82</v>
      </c>
      <c r="M33" s="49">
        <v>1412.34</v>
      </c>
      <c r="N33" s="49">
        <v>3668.18</v>
      </c>
      <c r="O33" s="49">
        <v>1694.81</v>
      </c>
      <c r="P33" s="49">
        <v>3668.18</v>
      </c>
      <c r="Q33" s="49">
        <v>1694.81</v>
      </c>
      <c r="R33" s="49">
        <v>3056.82</v>
      </c>
      <c r="S33" s="49">
        <v>1356.35</v>
      </c>
      <c r="T33" s="49">
        <v>3328.88</v>
      </c>
      <c r="U33" s="49">
        <v>1477.07</v>
      </c>
      <c r="V33" s="49">
        <v>3328.88</v>
      </c>
      <c r="W33" s="49">
        <v>1477.07</v>
      </c>
    </row>
    <row r="34" spans="2:23" x14ac:dyDescent="0.25">
      <c r="B34" s="2">
        <v>2018</v>
      </c>
      <c r="C34" s="1" t="s">
        <v>28</v>
      </c>
      <c r="D34" s="7"/>
      <c r="E34" s="49">
        <v>702.27</v>
      </c>
      <c r="F34" s="49">
        <v>1374.31</v>
      </c>
      <c r="G34" s="49"/>
      <c r="H34" s="49">
        <v>874.51</v>
      </c>
      <c r="I34" s="49">
        <v>1374.31</v>
      </c>
      <c r="J34" s="49">
        <v>3067.07</v>
      </c>
      <c r="K34" s="49">
        <v>1374.31</v>
      </c>
      <c r="L34" s="49">
        <v>3067.07</v>
      </c>
      <c r="M34" s="49">
        <v>1374.31</v>
      </c>
      <c r="N34" s="49">
        <v>3680.48</v>
      </c>
      <c r="O34" s="49">
        <v>1649.17</v>
      </c>
      <c r="P34" s="49">
        <v>3680.48</v>
      </c>
      <c r="Q34" s="49">
        <v>1649.17</v>
      </c>
      <c r="R34" s="49">
        <v>3067.07</v>
      </c>
      <c r="S34" s="49">
        <v>1315.12</v>
      </c>
      <c r="T34" s="49">
        <v>3340.04</v>
      </c>
      <c r="U34" s="49">
        <v>1432.17</v>
      </c>
      <c r="V34" s="49">
        <v>3340.04</v>
      </c>
      <c r="W34" s="49">
        <v>1432.17</v>
      </c>
    </row>
    <row r="35" spans="2:23" x14ac:dyDescent="0.25">
      <c r="B35" s="2">
        <v>2018</v>
      </c>
      <c r="C35" s="1" t="s">
        <v>29</v>
      </c>
      <c r="D35" s="7"/>
      <c r="E35" s="49">
        <v>704.02</v>
      </c>
      <c r="F35" s="49">
        <v>1401.42</v>
      </c>
      <c r="G35" s="49" t="s">
        <v>460</v>
      </c>
      <c r="H35" s="49">
        <v>876.81</v>
      </c>
      <c r="I35" s="49">
        <v>1401.42</v>
      </c>
      <c r="J35" s="49">
        <v>3071.02</v>
      </c>
      <c r="K35" s="49">
        <v>1401.42</v>
      </c>
      <c r="L35" s="49">
        <v>3071.02</v>
      </c>
      <c r="M35" s="49">
        <v>1401.42</v>
      </c>
      <c r="N35" s="49">
        <v>3685.22</v>
      </c>
      <c r="O35" s="49">
        <v>1681.7</v>
      </c>
      <c r="P35" s="49">
        <v>3685.22</v>
      </c>
      <c r="Q35" s="49">
        <v>1681.7</v>
      </c>
      <c r="R35" s="49">
        <v>3071.02</v>
      </c>
      <c r="S35" s="49">
        <v>1335.36</v>
      </c>
      <c r="T35" s="90" t="s">
        <v>461</v>
      </c>
      <c r="U35" s="49">
        <v>1454.21</v>
      </c>
      <c r="V35" s="91" t="s">
        <v>461</v>
      </c>
      <c r="W35" s="49">
        <v>1454.21</v>
      </c>
    </row>
    <row r="36" spans="2:23" x14ac:dyDescent="0.25">
      <c r="B36" s="2">
        <v>2018</v>
      </c>
      <c r="C36" s="1" t="s">
        <v>30</v>
      </c>
      <c r="D36" s="7"/>
      <c r="E36" s="164">
        <v>705.06</v>
      </c>
      <c r="F36" s="164">
        <v>1468.26</v>
      </c>
      <c r="G36" s="164" t="s">
        <v>462</v>
      </c>
      <c r="H36" s="164">
        <v>878.22</v>
      </c>
      <c r="I36" s="164">
        <v>1468.26</v>
      </c>
      <c r="J36" s="164">
        <v>3071.93</v>
      </c>
      <c r="K36" s="164">
        <v>1468.26</v>
      </c>
      <c r="L36" s="164">
        <v>3071.93</v>
      </c>
      <c r="M36" s="164">
        <v>1468.26</v>
      </c>
      <c r="N36" s="164">
        <v>3686.32</v>
      </c>
      <c r="O36" s="164">
        <v>1761.91</v>
      </c>
      <c r="P36" s="164">
        <v>3686.32</v>
      </c>
      <c r="Q36" s="164">
        <v>1761.91</v>
      </c>
      <c r="R36" s="164">
        <v>3071.93</v>
      </c>
      <c r="S36" s="164">
        <v>1394.49</v>
      </c>
      <c r="T36" s="164">
        <v>3345.33</v>
      </c>
      <c r="U36" s="164">
        <v>1518.6</v>
      </c>
      <c r="V36" s="164">
        <v>3345.33</v>
      </c>
      <c r="W36" s="164">
        <v>1518.6</v>
      </c>
    </row>
    <row r="37" spans="2:23" x14ac:dyDescent="0.25">
      <c r="B37" s="2">
        <v>2018</v>
      </c>
      <c r="C37" s="1" t="s">
        <v>31</v>
      </c>
      <c r="D37" s="7"/>
      <c r="E37" s="164">
        <v>707.61</v>
      </c>
      <c r="F37" s="164">
        <v>1471.81</v>
      </c>
      <c r="G37" s="164" t="s">
        <v>462</v>
      </c>
      <c r="H37" s="164">
        <v>879.36</v>
      </c>
      <c r="I37" s="164">
        <v>1471.81</v>
      </c>
      <c r="J37" s="164">
        <v>3064.21</v>
      </c>
      <c r="K37" s="164">
        <v>1471.81</v>
      </c>
      <c r="L37" s="164">
        <v>3064.21</v>
      </c>
      <c r="M37" s="164">
        <v>1471.81</v>
      </c>
      <c r="N37" s="164">
        <v>3677.05</v>
      </c>
      <c r="O37" s="164">
        <v>1766.17</v>
      </c>
      <c r="P37" s="164">
        <v>3677.05</v>
      </c>
      <c r="Q37" s="164">
        <v>1766.17</v>
      </c>
      <c r="R37" s="164">
        <v>3064.21</v>
      </c>
      <c r="S37" s="164">
        <v>1382.53</v>
      </c>
      <c r="T37" s="164">
        <v>3336.92</v>
      </c>
      <c r="U37" s="164">
        <v>1505.58</v>
      </c>
      <c r="V37" s="164">
        <v>3336.92</v>
      </c>
      <c r="W37" s="164">
        <v>1505.58</v>
      </c>
    </row>
    <row r="38" spans="2:23" x14ac:dyDescent="0.25">
      <c r="B38" s="2">
        <v>2018</v>
      </c>
      <c r="C38" s="1" t="s">
        <v>32</v>
      </c>
      <c r="D38" s="7"/>
      <c r="E38" s="164">
        <v>719.44</v>
      </c>
      <c r="F38" s="164">
        <v>1501.11</v>
      </c>
      <c r="G38" s="164" t="s">
        <v>463</v>
      </c>
      <c r="H38" s="164">
        <v>894.54</v>
      </c>
      <c r="I38" s="164">
        <v>1501.11</v>
      </c>
      <c r="J38" s="164">
        <v>3064.04</v>
      </c>
      <c r="K38" s="164">
        <v>1501.11</v>
      </c>
      <c r="L38" s="164">
        <v>3064.04</v>
      </c>
      <c r="M38" s="164">
        <v>1501.11</v>
      </c>
      <c r="N38" s="164">
        <v>3676.85</v>
      </c>
      <c r="O38" s="164">
        <v>1801.33</v>
      </c>
      <c r="P38" s="164">
        <v>3676.85</v>
      </c>
      <c r="Q38" s="164">
        <v>1801.33</v>
      </c>
      <c r="R38" s="164">
        <v>3064.04</v>
      </c>
      <c r="S38" s="164">
        <v>1401.58</v>
      </c>
      <c r="T38" s="164">
        <v>3336.74</v>
      </c>
      <c r="U38" s="164">
        <v>1526.32</v>
      </c>
      <c r="V38" s="164">
        <v>3336.74</v>
      </c>
      <c r="W38" s="164">
        <v>1526.32</v>
      </c>
    </row>
    <row r="39" spans="2:23" x14ac:dyDescent="0.25">
      <c r="B39" s="2">
        <v>2018</v>
      </c>
      <c r="C39" s="1" t="s">
        <v>33</v>
      </c>
      <c r="D39" s="1"/>
      <c r="E39" s="166">
        <v>722.38</v>
      </c>
      <c r="F39" s="167">
        <v>1512.36</v>
      </c>
      <c r="G39" s="168"/>
      <c r="H39" s="168">
        <v>898.62</v>
      </c>
      <c r="I39" s="167">
        <v>1512.36</v>
      </c>
      <c r="J39" s="167">
        <v>3065.16</v>
      </c>
      <c r="K39" s="167">
        <v>1512.36</v>
      </c>
      <c r="L39" s="167">
        <v>3065.16</v>
      </c>
      <c r="M39" s="167">
        <v>1512.36</v>
      </c>
      <c r="N39" s="167">
        <v>3678.19</v>
      </c>
      <c r="O39" s="167">
        <v>1814.83</v>
      </c>
      <c r="P39" s="167">
        <v>3678.19</v>
      </c>
      <c r="Q39" s="167">
        <v>1814.83</v>
      </c>
      <c r="R39" s="167">
        <v>3065.16</v>
      </c>
      <c r="S39" s="167">
        <v>1399.51</v>
      </c>
      <c r="T39" s="167">
        <v>3337.96</v>
      </c>
      <c r="U39" s="167">
        <v>1524.07</v>
      </c>
      <c r="V39" s="167">
        <v>3337.96</v>
      </c>
      <c r="W39" s="167">
        <v>1524.07</v>
      </c>
    </row>
    <row r="40" spans="2:23" x14ac:dyDescent="0.25">
      <c r="B40" s="2">
        <v>2018</v>
      </c>
      <c r="C40" s="1" t="s">
        <v>34</v>
      </c>
      <c r="D40" s="1"/>
      <c r="E40" s="169">
        <v>751.9</v>
      </c>
      <c r="F40" s="157">
        <v>1581.3</v>
      </c>
      <c r="G40" s="156"/>
      <c r="H40" s="156">
        <v>934.55</v>
      </c>
      <c r="I40" s="157">
        <v>1581.3</v>
      </c>
      <c r="J40" s="157">
        <v>3064.9</v>
      </c>
      <c r="K40" s="157">
        <v>1581.3</v>
      </c>
      <c r="L40" s="157">
        <v>3064.9</v>
      </c>
      <c r="M40" s="157">
        <v>1581.3</v>
      </c>
      <c r="N40" s="160">
        <v>3677.98</v>
      </c>
      <c r="O40" s="160">
        <v>1897.56</v>
      </c>
      <c r="P40" s="160">
        <v>3677.98</v>
      </c>
      <c r="Q40" s="157">
        <v>1897.56</v>
      </c>
      <c r="R40" s="157">
        <v>3064.9</v>
      </c>
      <c r="S40" s="157">
        <v>1463.14</v>
      </c>
      <c r="T40" s="157">
        <v>3337.76</v>
      </c>
      <c r="U40" s="157">
        <v>1593.36</v>
      </c>
      <c r="V40" s="157">
        <v>3337.76</v>
      </c>
      <c r="W40" s="157">
        <v>1593.36</v>
      </c>
    </row>
    <row r="41" spans="2:23" x14ac:dyDescent="0.25">
      <c r="B41" s="2">
        <v>2019</v>
      </c>
      <c r="C41" s="1" t="s">
        <v>16</v>
      </c>
      <c r="D41" s="1"/>
      <c r="E41" s="154">
        <v>752.75</v>
      </c>
      <c r="F41" s="157">
        <v>1581.3</v>
      </c>
      <c r="G41" s="156"/>
      <c r="H41" s="156">
        <v>752.75</v>
      </c>
      <c r="I41" s="157">
        <v>1581.3</v>
      </c>
      <c r="J41" s="157">
        <v>3064.98</v>
      </c>
      <c r="K41" s="157">
        <v>1581.3</v>
      </c>
      <c r="L41" s="157">
        <v>3064.98</v>
      </c>
      <c r="M41" s="157">
        <v>1581.3</v>
      </c>
      <c r="N41" s="164">
        <v>3677.98</v>
      </c>
      <c r="O41" s="164">
        <v>1897.56</v>
      </c>
      <c r="P41" s="164">
        <v>3677.98</v>
      </c>
      <c r="Q41" s="170">
        <v>1897.56</v>
      </c>
      <c r="R41" s="157">
        <v>3064.98</v>
      </c>
      <c r="S41" s="157">
        <v>1463.14</v>
      </c>
      <c r="T41" s="157">
        <v>3337.76</v>
      </c>
      <c r="U41" s="157">
        <v>1593.36</v>
      </c>
      <c r="V41" s="157">
        <v>3337.76</v>
      </c>
      <c r="W41" s="157">
        <v>1593.36</v>
      </c>
    </row>
    <row r="42" spans="2:23" x14ac:dyDescent="0.25">
      <c r="B42" s="2">
        <v>2019</v>
      </c>
      <c r="C42" s="1" t="s">
        <v>22</v>
      </c>
      <c r="D42" s="1"/>
      <c r="E42" s="154">
        <v>754.99</v>
      </c>
      <c r="F42" s="157">
        <v>1562.94</v>
      </c>
      <c r="G42" s="156"/>
      <c r="H42" s="156">
        <v>938.46</v>
      </c>
      <c r="I42" s="157">
        <v>1562.94</v>
      </c>
      <c r="J42" s="157">
        <v>3070.18</v>
      </c>
      <c r="K42" s="157">
        <v>1562.94</v>
      </c>
      <c r="L42" s="157">
        <v>3070.18</v>
      </c>
      <c r="M42" s="157">
        <v>1562.94</v>
      </c>
      <c r="N42" s="164">
        <v>3684.22</v>
      </c>
      <c r="O42" s="164">
        <v>1875.53</v>
      </c>
      <c r="P42" s="164">
        <v>3684.22</v>
      </c>
      <c r="Q42" s="170">
        <v>1875.53</v>
      </c>
      <c r="R42" s="157">
        <v>3070.18</v>
      </c>
      <c r="S42" s="157">
        <v>1434.27</v>
      </c>
      <c r="T42" s="157">
        <v>3343.4</v>
      </c>
      <c r="U42" s="157">
        <v>1561.92</v>
      </c>
      <c r="V42" s="157">
        <v>3343.4</v>
      </c>
      <c r="W42" s="157">
        <v>1561.92</v>
      </c>
    </row>
    <row r="43" spans="2:23" x14ac:dyDescent="0.25">
      <c r="B43" s="2">
        <v>2019</v>
      </c>
      <c r="C43" s="1" t="s">
        <v>23</v>
      </c>
      <c r="D43" s="1"/>
      <c r="E43" s="154">
        <v>759.52</v>
      </c>
      <c r="F43" s="157">
        <v>1562.94</v>
      </c>
      <c r="G43" s="156"/>
      <c r="H43" s="156">
        <v>944.18</v>
      </c>
      <c r="I43" s="157">
        <v>1562.94</v>
      </c>
      <c r="J43" s="157">
        <v>3070.18</v>
      </c>
      <c r="K43" s="157">
        <v>1562.94</v>
      </c>
      <c r="L43" s="157">
        <v>3070.18</v>
      </c>
      <c r="M43" s="157">
        <v>1562.94</v>
      </c>
      <c r="N43" s="164">
        <v>3684.22</v>
      </c>
      <c r="O43" s="164">
        <v>1875.53</v>
      </c>
      <c r="P43" s="164">
        <v>3684.22</v>
      </c>
      <c r="Q43" s="170">
        <v>1875.53</v>
      </c>
      <c r="R43" s="157">
        <v>3070.18</v>
      </c>
      <c r="S43" s="157">
        <v>1434.27</v>
      </c>
      <c r="T43" s="157">
        <v>3343.43</v>
      </c>
      <c r="U43" s="157">
        <v>1561.92</v>
      </c>
      <c r="V43" s="157">
        <v>3343.43</v>
      </c>
      <c r="W43" s="157">
        <v>1561.92</v>
      </c>
    </row>
    <row r="44" spans="2:23" x14ac:dyDescent="0.25">
      <c r="B44" s="2">
        <v>2019</v>
      </c>
      <c r="C44" s="1" t="s">
        <v>24</v>
      </c>
      <c r="D44" s="1"/>
      <c r="E44" s="154">
        <v>763.95</v>
      </c>
      <c r="F44" s="157">
        <v>1504.79</v>
      </c>
      <c r="G44" s="156"/>
      <c r="H44" s="156">
        <v>949.66</v>
      </c>
      <c r="I44" s="157">
        <v>1504.79</v>
      </c>
      <c r="J44" s="157">
        <v>3098.6</v>
      </c>
      <c r="K44" s="157">
        <v>1504.79</v>
      </c>
      <c r="L44" s="157">
        <v>3098.6</v>
      </c>
      <c r="M44" s="157">
        <v>1504.79</v>
      </c>
      <c r="N44" s="164">
        <v>3718.36</v>
      </c>
      <c r="O44" s="164">
        <v>1805.75</v>
      </c>
      <c r="P44" s="164">
        <v>3718.36</v>
      </c>
      <c r="Q44" s="170">
        <v>1805.75</v>
      </c>
      <c r="R44" s="157">
        <v>3098.63</v>
      </c>
      <c r="S44" s="157">
        <v>1357.91</v>
      </c>
      <c r="T44" s="157">
        <v>3374.41</v>
      </c>
      <c r="U44" s="157">
        <v>1478.76</v>
      </c>
      <c r="V44" s="157">
        <v>3374.41</v>
      </c>
      <c r="W44" s="157">
        <v>1478.76</v>
      </c>
    </row>
    <row r="45" spans="2:23" x14ac:dyDescent="0.25">
      <c r="B45" s="2">
        <v>2019</v>
      </c>
      <c r="C45" s="1" t="s">
        <v>25</v>
      </c>
      <c r="D45" s="1"/>
      <c r="E45" s="154">
        <v>767.29</v>
      </c>
      <c r="F45" s="157">
        <v>1531.21</v>
      </c>
      <c r="G45" s="156"/>
      <c r="H45" s="171">
        <v>953.7</v>
      </c>
      <c r="I45" s="157">
        <v>1531.21</v>
      </c>
      <c r="J45" s="157">
        <v>3108.21</v>
      </c>
      <c r="K45" s="157">
        <v>1531.21</v>
      </c>
      <c r="L45" s="157">
        <v>3108.21</v>
      </c>
      <c r="M45" s="157">
        <v>1531.21</v>
      </c>
      <c r="N45" s="164">
        <v>3729.85</v>
      </c>
      <c r="O45" s="164">
        <v>1837.45</v>
      </c>
      <c r="P45" s="164">
        <v>3729.85</v>
      </c>
      <c r="Q45" s="170">
        <v>1837.45</v>
      </c>
      <c r="R45" s="157">
        <v>3108.21</v>
      </c>
      <c r="S45" s="157">
        <v>1369.34</v>
      </c>
      <c r="T45" s="157">
        <v>3384.84</v>
      </c>
      <c r="U45" s="157">
        <v>1491.21</v>
      </c>
      <c r="V45" s="157">
        <v>3384.84</v>
      </c>
      <c r="W45" s="157">
        <v>1491.21</v>
      </c>
    </row>
    <row r="46" spans="2:23" x14ac:dyDescent="0.25">
      <c r="B46" s="2">
        <v>2019</v>
      </c>
      <c r="C46" s="1" t="s">
        <v>28</v>
      </c>
      <c r="D46" s="1"/>
      <c r="E46" s="154">
        <v>771.13</v>
      </c>
      <c r="F46" s="157">
        <v>1531.21</v>
      </c>
      <c r="G46" s="156"/>
      <c r="H46" s="156">
        <v>958.45</v>
      </c>
      <c r="I46" s="157">
        <v>1531.21</v>
      </c>
      <c r="J46" s="157">
        <v>3108.21</v>
      </c>
      <c r="K46" s="157">
        <v>1531.21</v>
      </c>
      <c r="L46" s="157">
        <v>3108.21</v>
      </c>
      <c r="M46" s="157">
        <v>1531.21</v>
      </c>
      <c r="N46" s="164">
        <v>3729.85</v>
      </c>
      <c r="O46" s="164">
        <v>1837.45</v>
      </c>
      <c r="P46" s="164">
        <v>3729.85</v>
      </c>
      <c r="Q46" s="170">
        <v>1837.45</v>
      </c>
      <c r="R46" s="157">
        <v>3108.21</v>
      </c>
      <c r="S46" s="157">
        <v>1369.34</v>
      </c>
      <c r="T46" s="157">
        <v>3384.84</v>
      </c>
      <c r="U46" s="157">
        <v>1491.21</v>
      </c>
      <c r="V46" s="157">
        <v>3384.84</v>
      </c>
      <c r="W46" s="157">
        <v>1491.21</v>
      </c>
    </row>
    <row r="47" spans="2:23" x14ac:dyDescent="0.25">
      <c r="B47" s="2">
        <v>2019</v>
      </c>
      <c r="C47" s="1" t="s">
        <v>29</v>
      </c>
      <c r="D47" s="1"/>
      <c r="E47" s="154">
        <v>773.64</v>
      </c>
      <c r="F47" s="157">
        <v>1605.45</v>
      </c>
      <c r="G47" s="156"/>
      <c r="H47" s="156">
        <v>961.37</v>
      </c>
      <c r="I47" s="157">
        <v>1605.45</v>
      </c>
      <c r="J47" s="157">
        <v>3125.57</v>
      </c>
      <c r="K47" s="157">
        <v>1605.45</v>
      </c>
      <c r="L47" s="157">
        <v>3125.57</v>
      </c>
      <c r="M47" s="157">
        <v>1605.45</v>
      </c>
      <c r="N47" s="164">
        <v>3750.68</v>
      </c>
      <c r="O47" s="164">
        <v>1926.54</v>
      </c>
      <c r="P47" s="164">
        <v>3750.68</v>
      </c>
      <c r="Q47" s="170">
        <v>1926.54</v>
      </c>
      <c r="R47" s="157">
        <v>3125.57</v>
      </c>
      <c r="S47" s="157">
        <v>1426.51</v>
      </c>
      <c r="T47" s="157">
        <v>3403.75</v>
      </c>
      <c r="U47" s="157">
        <v>1553.47</v>
      </c>
      <c r="V47" s="157">
        <v>3403.75</v>
      </c>
      <c r="W47" s="157">
        <v>1553.47</v>
      </c>
    </row>
    <row r="48" spans="2:23" x14ac:dyDescent="0.25">
      <c r="B48" s="2">
        <v>2019</v>
      </c>
      <c r="C48" s="1" t="s">
        <v>30</v>
      </c>
      <c r="D48" s="1"/>
      <c r="E48" s="154">
        <v>775.74</v>
      </c>
      <c r="F48" s="157">
        <v>1611.98</v>
      </c>
      <c r="G48" s="156"/>
      <c r="H48" s="156">
        <v>963.87</v>
      </c>
      <c r="I48" s="157">
        <v>1611.98</v>
      </c>
      <c r="J48" s="157">
        <v>3129.96</v>
      </c>
      <c r="K48" s="157">
        <v>1611.98</v>
      </c>
      <c r="L48" s="157">
        <v>3129.96</v>
      </c>
      <c r="M48" s="157">
        <v>1611.98</v>
      </c>
      <c r="N48" s="164">
        <v>3755.95</v>
      </c>
      <c r="O48" s="164">
        <v>1934.38</v>
      </c>
      <c r="P48" s="164">
        <v>3755.95</v>
      </c>
      <c r="Q48" s="170">
        <v>1934.38</v>
      </c>
      <c r="R48" s="157">
        <v>3129.96</v>
      </c>
      <c r="S48" s="157">
        <v>1430.85</v>
      </c>
      <c r="T48" s="157">
        <v>3408.53</v>
      </c>
      <c r="U48" s="157">
        <v>1558.2</v>
      </c>
      <c r="V48" s="157">
        <v>3408.53</v>
      </c>
      <c r="W48" s="157">
        <v>1558.2</v>
      </c>
    </row>
    <row r="49" spans="2:23" x14ac:dyDescent="0.25">
      <c r="B49" s="2">
        <v>2019</v>
      </c>
      <c r="C49" s="1" t="s">
        <v>31</v>
      </c>
      <c r="D49" s="1"/>
      <c r="E49" s="154">
        <v>777.52</v>
      </c>
      <c r="F49" s="157">
        <v>1628.08</v>
      </c>
      <c r="G49" s="156"/>
      <c r="H49" s="156">
        <v>965.97</v>
      </c>
      <c r="I49" s="157">
        <v>1628.08</v>
      </c>
      <c r="J49" s="157">
        <v>3133.06</v>
      </c>
      <c r="K49" s="157">
        <v>1628.08</v>
      </c>
      <c r="L49" s="157">
        <v>3133.06</v>
      </c>
      <c r="M49" s="160">
        <v>1628.08</v>
      </c>
      <c r="N49" s="164">
        <v>3759.67</v>
      </c>
      <c r="O49" s="170">
        <v>1953.7</v>
      </c>
      <c r="P49" s="164">
        <v>3759.67</v>
      </c>
      <c r="Q49" s="170">
        <v>1953.7</v>
      </c>
      <c r="R49" s="157">
        <v>3133.06</v>
      </c>
      <c r="S49" s="157">
        <v>1445.86</v>
      </c>
      <c r="T49" s="157">
        <v>3411.9</v>
      </c>
      <c r="U49" s="157">
        <v>1574.54</v>
      </c>
      <c r="V49" s="157">
        <v>3411.9</v>
      </c>
      <c r="W49" s="157">
        <v>1574.54</v>
      </c>
    </row>
    <row r="50" spans="2:23" x14ac:dyDescent="0.25">
      <c r="B50" s="2">
        <v>2019</v>
      </c>
      <c r="C50" s="1" t="s">
        <v>32</v>
      </c>
      <c r="D50" s="1"/>
      <c r="E50" s="154">
        <v>800.94</v>
      </c>
      <c r="F50" s="157">
        <v>1701.51</v>
      </c>
      <c r="G50" s="156"/>
      <c r="H50" s="156">
        <v>995.22</v>
      </c>
      <c r="I50" s="157">
        <v>1701.51</v>
      </c>
      <c r="J50" s="157">
        <v>3131.9</v>
      </c>
      <c r="K50" s="157">
        <v>1701.51</v>
      </c>
      <c r="L50" s="157">
        <v>3131.9</v>
      </c>
      <c r="M50" s="157">
        <v>1701.51</v>
      </c>
      <c r="N50" s="164">
        <v>3758.28</v>
      </c>
      <c r="O50" s="164">
        <v>2041.81</v>
      </c>
      <c r="P50" s="164">
        <v>3758.28</v>
      </c>
      <c r="Q50" s="170">
        <v>2041.81</v>
      </c>
      <c r="R50" s="157">
        <v>3131.9</v>
      </c>
      <c r="S50" s="157">
        <v>1516.91</v>
      </c>
      <c r="T50" s="157">
        <v>3410.64</v>
      </c>
      <c r="U50" s="157">
        <v>1651.91</v>
      </c>
      <c r="V50" s="157">
        <v>3410.64</v>
      </c>
      <c r="W50" s="157">
        <v>1651.91</v>
      </c>
    </row>
    <row r="51" spans="2:23" x14ac:dyDescent="0.25">
      <c r="B51" s="2">
        <v>2019</v>
      </c>
      <c r="C51" s="1" t="s">
        <v>33</v>
      </c>
      <c r="D51" s="1"/>
      <c r="E51" s="154">
        <v>802.72</v>
      </c>
      <c r="F51" s="157">
        <v>1701.51</v>
      </c>
      <c r="G51" s="156"/>
      <c r="H51" s="156">
        <v>997.41</v>
      </c>
      <c r="I51" s="157">
        <v>1701.51</v>
      </c>
      <c r="J51" s="157">
        <v>3131.9</v>
      </c>
      <c r="K51" s="157">
        <v>1701.51</v>
      </c>
      <c r="L51" s="158">
        <v>3131.9</v>
      </c>
      <c r="M51" s="164">
        <v>1701.51</v>
      </c>
      <c r="N51" s="164">
        <v>3758.28</v>
      </c>
      <c r="O51" s="164">
        <v>2041.81</v>
      </c>
      <c r="P51" s="167">
        <v>3758.28</v>
      </c>
      <c r="Q51" s="157">
        <v>2041.81</v>
      </c>
      <c r="R51" s="157">
        <v>3131.9</v>
      </c>
      <c r="S51" s="157">
        <v>1516.91</v>
      </c>
      <c r="T51" s="157">
        <v>3410.64</v>
      </c>
      <c r="U51" s="157">
        <v>1651.91</v>
      </c>
      <c r="V51" s="157">
        <v>3410.64</v>
      </c>
      <c r="W51" s="157">
        <v>1651.91</v>
      </c>
    </row>
    <row r="52" spans="2:23" x14ac:dyDescent="0.25">
      <c r="B52" s="2">
        <v>2019</v>
      </c>
      <c r="C52" s="1" t="s">
        <v>34</v>
      </c>
      <c r="D52" s="1"/>
      <c r="E52" s="154">
        <v>804.04</v>
      </c>
      <c r="F52" s="157">
        <v>1664.59</v>
      </c>
      <c r="G52" s="156"/>
      <c r="H52" s="156">
        <v>999.03</v>
      </c>
      <c r="I52" s="157">
        <v>1664.59</v>
      </c>
      <c r="J52" s="157">
        <v>3136.14</v>
      </c>
      <c r="K52" s="157">
        <v>1664.59</v>
      </c>
      <c r="L52" s="158">
        <v>3136.14</v>
      </c>
      <c r="M52" s="164">
        <v>1664.59</v>
      </c>
      <c r="N52" s="164">
        <v>3763.37</v>
      </c>
      <c r="O52" s="164">
        <v>1997.51</v>
      </c>
      <c r="P52" s="157">
        <v>3763.37</v>
      </c>
      <c r="Q52" s="157">
        <v>1997.51</v>
      </c>
      <c r="R52" s="157">
        <v>3136.14</v>
      </c>
      <c r="S52" s="157">
        <v>1456.65</v>
      </c>
      <c r="T52" s="157">
        <v>3415.26</v>
      </c>
      <c r="U52" s="157">
        <v>1586.29</v>
      </c>
      <c r="V52" s="157">
        <v>3415.26</v>
      </c>
      <c r="W52" s="157">
        <v>1586.29</v>
      </c>
    </row>
    <row r="53" spans="2:23" x14ac:dyDescent="0.25">
      <c r="B53" s="2">
        <v>2020</v>
      </c>
      <c r="C53" s="1" t="s">
        <v>16</v>
      </c>
      <c r="D53" s="1"/>
      <c r="E53" s="154">
        <v>804.82</v>
      </c>
      <c r="F53" s="157">
        <v>1709.03</v>
      </c>
      <c r="G53" s="156"/>
      <c r="H53" s="157">
        <v>1000.08</v>
      </c>
      <c r="I53" s="157">
        <v>1709.03</v>
      </c>
      <c r="J53" s="157">
        <v>3135.6</v>
      </c>
      <c r="K53" s="157">
        <v>1709.03</v>
      </c>
      <c r="L53" s="157">
        <v>3135.6</v>
      </c>
      <c r="M53" s="167">
        <v>1709.03</v>
      </c>
      <c r="N53" s="167">
        <v>3762.72</v>
      </c>
      <c r="O53" s="167">
        <v>2050.84</v>
      </c>
      <c r="P53" s="157">
        <v>3762.72</v>
      </c>
      <c r="Q53" s="157">
        <v>2050.84</v>
      </c>
      <c r="R53" s="157">
        <v>3135.6</v>
      </c>
      <c r="S53" s="157">
        <v>1486.16</v>
      </c>
      <c r="T53" s="157">
        <v>3414.67</v>
      </c>
      <c r="U53" s="157">
        <v>1618.43</v>
      </c>
      <c r="V53" s="157">
        <v>3414.67</v>
      </c>
      <c r="W53" s="157">
        <v>1618.43</v>
      </c>
    </row>
    <row r="54" spans="2:23" x14ac:dyDescent="0.25">
      <c r="B54" s="2">
        <v>2020</v>
      </c>
      <c r="C54" s="1" t="s">
        <v>22</v>
      </c>
      <c r="D54" s="1"/>
      <c r="E54" s="154">
        <v>806.87</v>
      </c>
      <c r="F54" s="157">
        <v>1650.61</v>
      </c>
      <c r="G54" s="156"/>
      <c r="H54" s="157">
        <v>1002.56</v>
      </c>
      <c r="I54" s="157">
        <v>1650.61</v>
      </c>
      <c r="J54" s="157">
        <v>3139.49</v>
      </c>
      <c r="K54" s="160">
        <v>1650.61</v>
      </c>
      <c r="L54" s="157">
        <v>3139.49</v>
      </c>
      <c r="M54" s="157">
        <v>1650.61</v>
      </c>
      <c r="N54" s="157">
        <v>3767.39</v>
      </c>
      <c r="O54" s="157">
        <v>1980.73</v>
      </c>
      <c r="P54" s="157">
        <v>3767.39</v>
      </c>
      <c r="Q54" s="157">
        <v>1980.73</v>
      </c>
      <c r="R54" s="157">
        <v>3139.49</v>
      </c>
      <c r="S54" s="157">
        <v>1418.44</v>
      </c>
      <c r="T54" s="157">
        <v>3418.9</v>
      </c>
      <c r="U54" s="157">
        <v>1544.68</v>
      </c>
      <c r="V54" s="157">
        <v>3418.9</v>
      </c>
      <c r="W54" s="157">
        <v>1544.68</v>
      </c>
    </row>
    <row r="55" spans="2:23" x14ac:dyDescent="0.25">
      <c r="B55" s="2">
        <v>2020</v>
      </c>
      <c r="C55" s="1" t="s">
        <v>23</v>
      </c>
      <c r="D55" s="1"/>
      <c r="E55" s="1">
        <v>852.93</v>
      </c>
      <c r="F55" s="73">
        <v>1826.91</v>
      </c>
      <c r="G55" s="2"/>
      <c r="H55" s="73">
        <v>1061.29</v>
      </c>
      <c r="I55" s="73">
        <v>1826.91</v>
      </c>
      <c r="J55" s="73">
        <v>3148.85</v>
      </c>
      <c r="K55" s="73">
        <v>1826.91</v>
      </c>
      <c r="L55" s="73">
        <v>3148.85</v>
      </c>
      <c r="M55" s="73">
        <v>1826.91</v>
      </c>
      <c r="N55" s="73">
        <v>3778.62</v>
      </c>
      <c r="O55" s="73">
        <v>2192.29</v>
      </c>
      <c r="P55" s="73">
        <v>3778.62</v>
      </c>
      <c r="Q55" s="73">
        <v>2192.29</v>
      </c>
      <c r="R55" s="73">
        <v>3148.85</v>
      </c>
      <c r="S55" s="73">
        <v>1548.98</v>
      </c>
      <c r="T55" s="73">
        <v>3429.1</v>
      </c>
      <c r="U55" s="73">
        <v>1686.84</v>
      </c>
      <c r="V55" s="73">
        <v>3429.1</v>
      </c>
      <c r="W55" s="73">
        <v>1686.84</v>
      </c>
    </row>
    <row r="56" spans="2:23" x14ac:dyDescent="0.25">
      <c r="B56" s="2">
        <v>2020</v>
      </c>
      <c r="C56" s="1" t="s">
        <v>24</v>
      </c>
      <c r="D56" s="1"/>
      <c r="E56" s="1">
        <v>879.72</v>
      </c>
      <c r="F56" s="73">
        <v>1894.88</v>
      </c>
      <c r="G56" s="2"/>
      <c r="H56" s="73">
        <v>1095.25</v>
      </c>
      <c r="I56" s="73">
        <v>1894.88</v>
      </c>
      <c r="J56" s="73">
        <v>3165.97</v>
      </c>
      <c r="K56" s="73">
        <v>1894.88</v>
      </c>
      <c r="L56" s="73">
        <v>3165.97</v>
      </c>
      <c r="M56" s="73">
        <v>1894.88</v>
      </c>
      <c r="N56" s="73">
        <v>3799.16</v>
      </c>
      <c r="O56" s="73">
        <v>2273.86</v>
      </c>
      <c r="P56" s="73">
        <v>3799.16</v>
      </c>
      <c r="Q56" s="73">
        <v>2273.86</v>
      </c>
      <c r="R56" s="73">
        <v>3165.97</v>
      </c>
      <c r="S56" s="73">
        <v>1626.69</v>
      </c>
      <c r="T56" s="73">
        <v>3447.74</v>
      </c>
      <c r="U56" s="73">
        <v>1771.47</v>
      </c>
      <c r="V56" s="73">
        <v>3447.74</v>
      </c>
      <c r="W56" s="73">
        <v>1771.47</v>
      </c>
    </row>
    <row r="57" spans="2:23" x14ac:dyDescent="0.25">
      <c r="B57" s="2">
        <v>2020</v>
      </c>
      <c r="C57" s="1" t="s">
        <v>25</v>
      </c>
      <c r="D57" s="1"/>
      <c r="E57" s="1">
        <v>964.42</v>
      </c>
      <c r="F57" s="73">
        <v>2105.6</v>
      </c>
      <c r="G57" s="2"/>
      <c r="H57" s="73">
        <v>1201.4000000000001</v>
      </c>
      <c r="I57" s="73">
        <v>2105.6</v>
      </c>
      <c r="J57" s="73">
        <v>3179.89</v>
      </c>
      <c r="K57" s="73">
        <v>2105.6</v>
      </c>
      <c r="L57" s="73">
        <v>3179.89</v>
      </c>
      <c r="M57" s="73">
        <v>2105.6</v>
      </c>
      <c r="N57" s="73">
        <v>3815.87</v>
      </c>
      <c r="O57" s="73">
        <v>2526.7199999999998</v>
      </c>
      <c r="P57" s="73">
        <v>3815.87</v>
      </c>
      <c r="Q57" s="73">
        <v>2526.7199999999998</v>
      </c>
      <c r="R57" s="73">
        <v>3179.89</v>
      </c>
      <c r="S57" s="73">
        <v>1845.69</v>
      </c>
      <c r="T57" s="73">
        <v>3462.9</v>
      </c>
      <c r="U57" s="73">
        <v>2009.96</v>
      </c>
      <c r="V57" s="73">
        <v>3462.9</v>
      </c>
      <c r="W57" s="73">
        <v>2009.96</v>
      </c>
    </row>
    <row r="58" spans="2:23" x14ac:dyDescent="0.25">
      <c r="B58" s="2">
        <v>2020</v>
      </c>
      <c r="C58" s="1" t="s">
        <v>28</v>
      </c>
      <c r="D58" s="1"/>
      <c r="E58" s="1">
        <v>965.89</v>
      </c>
      <c r="F58" s="73">
        <v>1938.62</v>
      </c>
      <c r="G58" s="2"/>
      <c r="H58" s="73">
        <v>1203.42</v>
      </c>
      <c r="I58" s="73">
        <v>1938.62</v>
      </c>
      <c r="J58" s="73">
        <v>3180.95</v>
      </c>
      <c r="K58" s="73">
        <v>1938.62</v>
      </c>
      <c r="L58" s="73">
        <v>3180.95</v>
      </c>
      <c r="M58" s="73">
        <v>1938.62</v>
      </c>
      <c r="N58" s="73">
        <v>3817.14</v>
      </c>
      <c r="O58" s="73">
        <v>2326.34</v>
      </c>
      <c r="P58" s="73">
        <v>3817.14</v>
      </c>
      <c r="Q58" s="73">
        <v>2326.34</v>
      </c>
      <c r="R58" s="73">
        <v>3180.95</v>
      </c>
      <c r="S58" s="73">
        <v>1673.95</v>
      </c>
      <c r="T58" s="73">
        <v>3464.05</v>
      </c>
      <c r="U58" s="73">
        <v>1822.93</v>
      </c>
      <c r="V58" s="73">
        <v>3464.05</v>
      </c>
      <c r="W58" s="73">
        <v>1822.93</v>
      </c>
    </row>
    <row r="59" spans="2:23" x14ac:dyDescent="0.25">
      <c r="B59" s="2">
        <v>2020</v>
      </c>
      <c r="C59" s="1" t="s">
        <v>29</v>
      </c>
      <c r="D59" s="1"/>
      <c r="E59" s="1">
        <v>962.78</v>
      </c>
      <c r="F59" s="157">
        <v>1964.48</v>
      </c>
      <c r="G59" s="156"/>
      <c r="H59" s="157">
        <v>1199.53</v>
      </c>
      <c r="I59" s="157">
        <v>1964.48</v>
      </c>
      <c r="J59" s="157">
        <v>3166.7</v>
      </c>
      <c r="K59" s="157">
        <v>1964.48</v>
      </c>
      <c r="L59" s="157">
        <v>3166.7</v>
      </c>
      <c r="M59" s="157">
        <v>1964.48</v>
      </c>
      <c r="N59" s="157">
        <v>3800.04</v>
      </c>
      <c r="O59" s="157">
        <v>2357.38</v>
      </c>
      <c r="P59" s="157">
        <v>3800.04</v>
      </c>
      <c r="Q59" s="157">
        <v>2357.38</v>
      </c>
      <c r="R59" s="157">
        <v>3166.7</v>
      </c>
      <c r="S59" s="157">
        <v>1698.71</v>
      </c>
      <c r="T59" s="157">
        <v>3448.5</v>
      </c>
      <c r="U59" s="157">
        <v>1849.9</v>
      </c>
      <c r="V59" s="157">
        <v>3448.5</v>
      </c>
      <c r="W59" s="157">
        <v>1849.9</v>
      </c>
    </row>
    <row r="60" spans="2:23" x14ac:dyDescent="0.25">
      <c r="B60" s="2">
        <v>2020</v>
      </c>
      <c r="C60" s="1" t="s">
        <v>30</v>
      </c>
      <c r="D60" s="1"/>
      <c r="E60" s="1">
        <v>892.76</v>
      </c>
      <c r="F60" s="157">
        <v>1894.88</v>
      </c>
      <c r="G60" s="156"/>
      <c r="H60" s="157">
        <v>1107.55</v>
      </c>
      <c r="I60" s="157">
        <v>1894.88</v>
      </c>
      <c r="J60" s="157">
        <v>3151.01</v>
      </c>
      <c r="K60" s="157">
        <v>1894.88</v>
      </c>
      <c r="L60" s="157">
        <v>3151.01</v>
      </c>
      <c r="M60" s="157">
        <v>1894.88</v>
      </c>
      <c r="N60" s="157">
        <v>3781.21</v>
      </c>
      <c r="O60" s="157">
        <v>2369.04</v>
      </c>
      <c r="P60" s="157">
        <v>3781.21</v>
      </c>
      <c r="Q60" s="157">
        <v>2369.04</v>
      </c>
      <c r="R60" s="157">
        <v>3151.01</v>
      </c>
      <c r="S60" s="157">
        <v>1684.4</v>
      </c>
      <c r="T60" s="157">
        <v>3431.45</v>
      </c>
      <c r="U60" s="157">
        <v>1834.36</v>
      </c>
      <c r="V60" s="157">
        <v>3431.45</v>
      </c>
      <c r="W60" s="157">
        <v>1834.36</v>
      </c>
    </row>
    <row r="61" spans="2:23" x14ac:dyDescent="0.25">
      <c r="B61" s="2">
        <v>2020</v>
      </c>
      <c r="C61" s="1" t="s">
        <v>31</v>
      </c>
      <c r="D61" s="1"/>
      <c r="E61" s="1">
        <v>896.33</v>
      </c>
      <c r="F61" s="157">
        <v>1903.88</v>
      </c>
      <c r="G61" s="156"/>
      <c r="H61" s="157">
        <v>1109.77</v>
      </c>
      <c r="I61" s="157">
        <v>1903.88</v>
      </c>
      <c r="J61" s="157">
        <v>3147.07</v>
      </c>
      <c r="K61" s="157">
        <v>1886.5</v>
      </c>
      <c r="L61" s="157">
        <v>3147.07</v>
      </c>
      <c r="M61" s="157">
        <v>1886.5</v>
      </c>
      <c r="N61" s="157">
        <v>3776.48</v>
      </c>
      <c r="O61" s="157">
        <v>2263.8000000000002</v>
      </c>
      <c r="P61" s="157">
        <v>3776.48</v>
      </c>
      <c r="Q61" s="157">
        <v>2263.8000000000002</v>
      </c>
      <c r="R61" s="157">
        <v>3147.07</v>
      </c>
      <c r="S61" s="157">
        <v>1590.9</v>
      </c>
      <c r="T61" s="157">
        <v>3427.16</v>
      </c>
      <c r="U61" s="157">
        <v>1732.49</v>
      </c>
      <c r="V61" s="157">
        <v>3427.16</v>
      </c>
      <c r="W61" s="157">
        <v>1732.49</v>
      </c>
    </row>
    <row r="62" spans="2:23" x14ac:dyDescent="0.25">
      <c r="B62" s="2">
        <v>2020</v>
      </c>
      <c r="C62" s="1" t="s">
        <v>32</v>
      </c>
      <c r="D62" s="1"/>
      <c r="E62" s="1">
        <v>896.85</v>
      </c>
      <c r="F62" s="157">
        <v>1912.92</v>
      </c>
      <c r="G62" s="156"/>
      <c r="H62" s="157">
        <v>1112.26</v>
      </c>
      <c r="I62" s="157">
        <v>1912.92</v>
      </c>
      <c r="J62" s="157">
        <v>3147.07</v>
      </c>
      <c r="K62" s="157">
        <v>1886.5</v>
      </c>
      <c r="L62" s="157">
        <v>3147.07</v>
      </c>
      <c r="M62" s="157">
        <v>1886.5</v>
      </c>
      <c r="N62" s="157">
        <v>3776.48</v>
      </c>
      <c r="O62" s="157">
        <v>2263.8000000000002</v>
      </c>
      <c r="P62" s="157">
        <v>3776.48</v>
      </c>
      <c r="Q62" s="157">
        <v>2263.8000000000002</v>
      </c>
      <c r="R62" s="157">
        <v>3147.07</v>
      </c>
      <c r="S62" s="157">
        <v>1590.9</v>
      </c>
      <c r="T62" s="157">
        <v>3427.16</v>
      </c>
      <c r="U62" s="157">
        <v>1732.49</v>
      </c>
      <c r="V62" s="157">
        <v>3427.16</v>
      </c>
      <c r="W62" s="157">
        <v>1732.49</v>
      </c>
    </row>
    <row r="63" spans="2:23" x14ac:dyDescent="0.25">
      <c r="B63" s="5">
        <v>2020</v>
      </c>
      <c r="C63" s="4" t="s">
        <v>33</v>
      </c>
      <c r="D63" s="4"/>
      <c r="E63" s="4">
        <v>897.59</v>
      </c>
      <c r="F63" s="160">
        <v>1922.01</v>
      </c>
      <c r="G63" s="161"/>
      <c r="H63" s="160">
        <v>1111.96</v>
      </c>
      <c r="I63" s="160">
        <v>1922.01</v>
      </c>
      <c r="J63" s="160">
        <v>3148.81</v>
      </c>
      <c r="K63" s="162">
        <v>1917.55</v>
      </c>
      <c r="L63" s="160">
        <v>3148.81</v>
      </c>
      <c r="M63" s="162">
        <v>1917.55</v>
      </c>
      <c r="N63" s="160">
        <v>3778.57</v>
      </c>
      <c r="O63" s="160">
        <v>2301.06</v>
      </c>
      <c r="P63" s="160">
        <v>3778.57</v>
      </c>
      <c r="Q63" s="160">
        <v>2301.06</v>
      </c>
      <c r="R63" s="160">
        <v>3148.81</v>
      </c>
      <c r="S63" s="157">
        <v>1629.39</v>
      </c>
      <c r="T63" s="157">
        <v>3429.05</v>
      </c>
      <c r="U63" s="157">
        <v>1774.41</v>
      </c>
      <c r="V63" s="157">
        <v>3429.05</v>
      </c>
      <c r="W63" s="157">
        <v>1774.41</v>
      </c>
    </row>
    <row r="64" spans="2:23" x14ac:dyDescent="0.25">
      <c r="B64" s="14">
        <v>2020</v>
      </c>
      <c r="C64" s="17" t="s">
        <v>34</v>
      </c>
      <c r="D64" s="17"/>
      <c r="E64" s="17">
        <v>890.17</v>
      </c>
      <c r="F64" s="49">
        <v>1931.14</v>
      </c>
      <c r="G64" s="14"/>
      <c r="H64" s="49">
        <v>1106.6400000000001</v>
      </c>
      <c r="I64" s="49">
        <v>1931.14</v>
      </c>
      <c r="J64" s="49">
        <v>3143</v>
      </c>
      <c r="K64" s="49">
        <v>1942.58</v>
      </c>
      <c r="L64" s="49">
        <v>3143</v>
      </c>
      <c r="M64" s="49">
        <v>1942.58</v>
      </c>
      <c r="N64" s="49">
        <v>3771.6</v>
      </c>
      <c r="O64" s="49">
        <v>2331.1</v>
      </c>
      <c r="P64" s="49">
        <v>3771.6</v>
      </c>
      <c r="Q64" s="49">
        <v>2331.1</v>
      </c>
      <c r="R64" s="49">
        <v>3143</v>
      </c>
      <c r="S64" s="93">
        <v>1658.6</v>
      </c>
      <c r="T64" s="73">
        <v>3422.73</v>
      </c>
      <c r="U64" s="73">
        <v>1806.24</v>
      </c>
      <c r="V64" s="73">
        <v>3422.73</v>
      </c>
      <c r="W64" s="73">
        <v>1806.24</v>
      </c>
    </row>
    <row r="66" spans="15:19" x14ac:dyDescent="0.25">
      <c r="O66" s="98"/>
      <c r="P66" s="98"/>
      <c r="Q66" s="98"/>
      <c r="R66" s="98"/>
      <c r="S66" s="98"/>
    </row>
    <row r="67" spans="15:19" x14ac:dyDescent="0.25">
      <c r="O67" s="98"/>
      <c r="P67" s="98"/>
      <c r="Q67" s="98"/>
      <c r="R67" s="98"/>
      <c r="S67" s="98"/>
    </row>
  </sheetData>
  <mergeCells count="30">
    <mergeCell ref="U3:U4"/>
    <mergeCell ref="W3:W4"/>
    <mergeCell ref="B1:W1"/>
    <mergeCell ref="T2:U2"/>
    <mergeCell ref="P2:Q2"/>
    <mergeCell ref="V2:W2"/>
    <mergeCell ref="R3:R4"/>
    <mergeCell ref="T3:T4"/>
    <mergeCell ref="V3:V4"/>
    <mergeCell ref="B2:B4"/>
    <mergeCell ref="C2:C4"/>
    <mergeCell ref="D2:F2"/>
    <mergeCell ref="G2:I2"/>
    <mergeCell ref="J2:K2"/>
    <mergeCell ref="L2:M2"/>
    <mergeCell ref="N2:O2"/>
    <mergeCell ref="R2:S2"/>
    <mergeCell ref="D3:D4"/>
    <mergeCell ref="N3:N4"/>
    <mergeCell ref="P3:P4"/>
    <mergeCell ref="K3:K4"/>
    <mergeCell ref="M3:M4"/>
    <mergeCell ref="E3:F3"/>
    <mergeCell ref="G3:G4"/>
    <mergeCell ref="H3:I3"/>
    <mergeCell ref="J3:J4"/>
    <mergeCell ref="L3:L4"/>
    <mergeCell ref="O3:O4"/>
    <mergeCell ref="Q3:Q4"/>
    <mergeCell ref="S3:S4"/>
  </mergeCells>
  <phoneticPr fontId="3" type="noConversion"/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3F1D4-3378-4C97-AD57-7809ABCA74EA}">
  <sheetPr>
    <tabColor theme="8"/>
  </sheetPr>
  <dimension ref="B1:BF140"/>
  <sheetViews>
    <sheetView topLeftCell="BF61" zoomScale="84" zoomScaleNormal="95" workbookViewId="0">
      <selection activeCell="BO70" sqref="BO70"/>
    </sheetView>
  </sheetViews>
  <sheetFormatPr baseColWidth="10" defaultColWidth="9.140625" defaultRowHeight="15" x14ac:dyDescent="0.25"/>
  <cols>
    <col min="1" max="1" width="0" hidden="1" customWidth="1"/>
    <col min="2" max="2" width="10.42578125" customWidth="1"/>
    <col min="3" max="3" width="11.85546875" customWidth="1"/>
    <col min="4" max="5" width="9.5703125" bestFit="1" customWidth="1"/>
    <col min="6" max="6" width="9.5703125" customWidth="1"/>
    <col min="7" max="8" width="9.5703125" bestFit="1" customWidth="1"/>
    <col min="9" max="9" width="9.5703125" customWidth="1"/>
    <col min="10" max="11" width="9.5703125" bestFit="1" customWidth="1"/>
    <col min="12" max="12" width="9.5703125" customWidth="1"/>
    <col min="13" max="14" width="9.5703125" bestFit="1" customWidth="1"/>
    <col min="15" max="15" width="10.5703125" bestFit="1" customWidth="1"/>
    <col min="16" max="16" width="9.5703125" bestFit="1" customWidth="1"/>
    <col min="17" max="17" width="10.5703125" bestFit="1" customWidth="1"/>
    <col min="18" max="18" width="9.5703125" bestFit="1" customWidth="1"/>
    <col min="19" max="24" width="10.85546875" customWidth="1"/>
    <col min="25" max="25" width="11.7109375" customWidth="1"/>
    <col min="27" max="35" width="12.28515625" customWidth="1"/>
    <col min="38" max="54" width="12.5703125" customWidth="1"/>
    <col min="56" max="56" width="11.7109375" customWidth="1"/>
    <col min="57" max="57" width="15.28515625" customWidth="1"/>
    <col min="58" max="58" width="12.5703125" customWidth="1"/>
  </cols>
  <sheetData>
    <row r="1" spans="2:58" x14ac:dyDescent="0.25">
      <c r="B1" s="207" t="s">
        <v>1452</v>
      </c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AA1" s="207" t="s">
        <v>1453</v>
      </c>
      <c r="AB1" s="208"/>
      <c r="AC1" s="208"/>
      <c r="AD1" s="208"/>
      <c r="AE1" s="208"/>
      <c r="AF1" s="208"/>
      <c r="AG1" s="208"/>
      <c r="AH1" s="208"/>
      <c r="AI1" s="208"/>
      <c r="AL1" s="265" t="s">
        <v>1453</v>
      </c>
      <c r="AM1" s="266"/>
      <c r="AN1" s="266"/>
      <c r="AO1" s="266"/>
      <c r="AP1" s="266"/>
      <c r="AQ1" s="266"/>
      <c r="AR1" s="266"/>
      <c r="AS1" s="266"/>
      <c r="AT1" s="266"/>
      <c r="AU1" s="266"/>
      <c r="AV1" s="266"/>
      <c r="AW1" s="266"/>
      <c r="AX1" s="266"/>
      <c r="AY1" s="266"/>
      <c r="AZ1" s="266"/>
      <c r="BA1" s="266"/>
      <c r="BC1" s="265" t="s">
        <v>1458</v>
      </c>
      <c r="BD1" s="266"/>
      <c r="BE1" s="266"/>
      <c r="BF1" s="266"/>
    </row>
    <row r="2" spans="2:58" ht="15" customHeight="1" x14ac:dyDescent="0.25">
      <c r="B2" s="201" t="s">
        <v>1</v>
      </c>
      <c r="C2" s="201" t="s">
        <v>2</v>
      </c>
      <c r="D2" s="201" t="s">
        <v>3</v>
      </c>
      <c r="E2" s="201"/>
      <c r="F2" s="201"/>
      <c r="G2" s="201" t="s">
        <v>4</v>
      </c>
      <c r="H2" s="201"/>
      <c r="I2" s="201"/>
      <c r="J2" s="201" t="s">
        <v>5</v>
      </c>
      <c r="K2" s="201"/>
      <c r="L2" s="201"/>
      <c r="M2" s="201" t="s">
        <v>6</v>
      </c>
      <c r="N2" s="201"/>
      <c r="O2" s="201" t="s">
        <v>7</v>
      </c>
      <c r="P2" s="201"/>
      <c r="Q2" s="201" t="s">
        <v>8</v>
      </c>
      <c r="R2" s="201"/>
      <c r="S2" s="267" t="s">
        <v>9</v>
      </c>
      <c r="T2" s="267"/>
      <c r="U2" s="267" t="s">
        <v>10</v>
      </c>
      <c r="V2" s="267"/>
      <c r="W2" s="267" t="s">
        <v>11</v>
      </c>
      <c r="X2" s="267"/>
      <c r="AA2" s="212" t="s">
        <v>1</v>
      </c>
      <c r="AB2" s="201" t="s">
        <v>2</v>
      </c>
      <c r="AC2" s="212" t="s">
        <v>3</v>
      </c>
      <c r="AD2" s="212" t="s">
        <v>4</v>
      </c>
      <c r="AE2" s="212" t="s">
        <v>5</v>
      </c>
      <c r="AF2" s="215" t="s">
        <v>1470</v>
      </c>
      <c r="AG2" s="215" t="s">
        <v>487</v>
      </c>
      <c r="AH2" s="212" t="s">
        <v>8</v>
      </c>
      <c r="AI2" s="212" t="s">
        <v>10</v>
      </c>
      <c r="AL2" s="212" t="s">
        <v>1</v>
      </c>
      <c r="AM2" s="201" t="s">
        <v>2</v>
      </c>
      <c r="AN2" s="201" t="s">
        <v>3</v>
      </c>
      <c r="AO2" s="201"/>
      <c r="AP2" s="264" t="s">
        <v>4</v>
      </c>
      <c r="AQ2" s="201"/>
      <c r="AR2" s="264" t="s">
        <v>5</v>
      </c>
      <c r="AS2" s="201"/>
      <c r="AT2" s="264" t="s">
        <v>1469</v>
      </c>
      <c r="AU2" s="201"/>
      <c r="AV2" s="264" t="s">
        <v>7</v>
      </c>
      <c r="AW2" s="201"/>
      <c r="AX2" s="264" t="s">
        <v>8</v>
      </c>
      <c r="AY2" s="201"/>
      <c r="AZ2" s="264" t="s">
        <v>10</v>
      </c>
      <c r="BA2" s="201"/>
      <c r="BC2" s="212" t="s">
        <v>1</v>
      </c>
      <c r="BD2" s="201" t="s">
        <v>2</v>
      </c>
      <c r="BE2" s="264" t="s">
        <v>6</v>
      </c>
      <c r="BF2" s="201"/>
    </row>
    <row r="3" spans="2:58" ht="15" customHeight="1" x14ac:dyDescent="0.25">
      <c r="B3" s="201"/>
      <c r="C3" s="201"/>
      <c r="D3" s="201" t="s">
        <v>12</v>
      </c>
      <c r="E3" s="201" t="s">
        <v>470</v>
      </c>
      <c r="F3" s="201"/>
      <c r="G3" s="201" t="s">
        <v>12</v>
      </c>
      <c r="H3" s="201" t="s">
        <v>13</v>
      </c>
      <c r="I3" s="201"/>
      <c r="J3" s="201" t="s">
        <v>12</v>
      </c>
      <c r="K3" s="201" t="s">
        <v>13</v>
      </c>
      <c r="L3" s="201"/>
      <c r="M3" s="201" t="s">
        <v>12</v>
      </c>
      <c r="N3" s="197" t="s">
        <v>13</v>
      </c>
      <c r="O3" s="201" t="s">
        <v>12</v>
      </c>
      <c r="P3" s="197" t="s">
        <v>13</v>
      </c>
      <c r="Q3" s="201" t="s">
        <v>12</v>
      </c>
      <c r="R3" s="197" t="s">
        <v>13</v>
      </c>
      <c r="S3" s="201" t="s">
        <v>12</v>
      </c>
      <c r="T3" s="197" t="s">
        <v>13</v>
      </c>
      <c r="U3" s="201" t="s">
        <v>12</v>
      </c>
      <c r="V3" s="197" t="s">
        <v>13</v>
      </c>
      <c r="W3" s="201" t="s">
        <v>12</v>
      </c>
      <c r="X3" s="197" t="s">
        <v>13</v>
      </c>
      <c r="AA3" s="213"/>
      <c r="AB3" s="201"/>
      <c r="AC3" s="213"/>
      <c r="AD3" s="213"/>
      <c r="AE3" s="213"/>
      <c r="AF3" s="216"/>
      <c r="AG3" s="216"/>
      <c r="AH3" s="213"/>
      <c r="AI3" s="213"/>
      <c r="AL3" s="213"/>
      <c r="AM3" s="201"/>
      <c r="AN3" s="201"/>
      <c r="AO3" s="201"/>
      <c r="AP3" s="201"/>
      <c r="AQ3" s="201"/>
      <c r="AR3" s="201"/>
      <c r="AS3" s="201"/>
      <c r="AT3" s="201"/>
      <c r="AU3" s="201"/>
      <c r="AV3" s="201"/>
      <c r="AW3" s="201"/>
      <c r="AX3" s="201"/>
      <c r="AY3" s="201"/>
      <c r="AZ3" s="201"/>
      <c r="BA3" s="201"/>
      <c r="BC3" s="213"/>
      <c r="BD3" s="201"/>
      <c r="BE3" s="201"/>
      <c r="BF3" s="201"/>
    </row>
    <row r="4" spans="2:58" x14ac:dyDescent="0.25">
      <c r="B4" s="201"/>
      <c r="C4" s="201"/>
      <c r="D4" s="201"/>
      <c r="E4" s="22" t="s">
        <v>476</v>
      </c>
      <c r="F4" s="22" t="s">
        <v>478</v>
      </c>
      <c r="G4" s="201"/>
      <c r="H4" s="22" t="s">
        <v>476</v>
      </c>
      <c r="I4" s="22" t="s">
        <v>478</v>
      </c>
      <c r="J4" s="201"/>
      <c r="K4" s="22" t="s">
        <v>476</v>
      </c>
      <c r="L4" s="22" t="s">
        <v>478</v>
      </c>
      <c r="M4" s="201"/>
      <c r="N4" s="197"/>
      <c r="O4" s="201"/>
      <c r="P4" s="197"/>
      <c r="Q4" s="201"/>
      <c r="R4" s="197"/>
      <c r="S4" s="201"/>
      <c r="T4" s="197"/>
      <c r="U4" s="201"/>
      <c r="V4" s="197"/>
      <c r="W4" s="201"/>
      <c r="X4" s="197"/>
      <c r="AA4" s="214"/>
      <c r="AB4" s="201"/>
      <c r="AC4" s="214"/>
      <c r="AD4" s="214"/>
      <c r="AE4" s="214"/>
      <c r="AF4" s="217"/>
      <c r="AG4" s="217"/>
      <c r="AH4" s="214"/>
      <c r="AI4" s="214"/>
      <c r="AL4" s="214"/>
      <c r="AM4" s="201"/>
      <c r="AN4" s="135" t="s">
        <v>1460</v>
      </c>
      <c r="AO4" s="135" t="s">
        <v>1439</v>
      </c>
      <c r="AP4" s="146" t="s">
        <v>1460</v>
      </c>
      <c r="AQ4" s="135" t="s">
        <v>1439</v>
      </c>
      <c r="AR4" s="146" t="s">
        <v>1460</v>
      </c>
      <c r="AS4" s="135" t="s">
        <v>1439</v>
      </c>
      <c r="AT4" s="146" t="s">
        <v>1460</v>
      </c>
      <c r="AU4" s="135" t="s">
        <v>1439</v>
      </c>
      <c r="AV4" s="146" t="s">
        <v>1460</v>
      </c>
      <c r="AW4" s="135" t="s">
        <v>1439</v>
      </c>
      <c r="AX4" s="146" t="s">
        <v>1460</v>
      </c>
      <c r="AY4" s="135" t="s">
        <v>1439</v>
      </c>
      <c r="AZ4" s="146" t="s">
        <v>1460</v>
      </c>
      <c r="BA4" s="135" t="s">
        <v>1439</v>
      </c>
      <c r="BC4" s="214"/>
      <c r="BD4" s="201"/>
      <c r="BE4" s="146" t="s">
        <v>1459</v>
      </c>
      <c r="BF4" s="146" t="s">
        <v>1439</v>
      </c>
    </row>
    <row r="5" spans="2:58" x14ac:dyDescent="0.25">
      <c r="B5" s="261">
        <v>2016</v>
      </c>
      <c r="C5" s="17" t="s">
        <v>16</v>
      </c>
      <c r="D5" s="55">
        <v>3425.78</v>
      </c>
      <c r="E5" s="55">
        <v>484.9</v>
      </c>
      <c r="F5" s="55">
        <v>1212.25</v>
      </c>
      <c r="G5" s="55">
        <v>5138.67</v>
      </c>
      <c r="H5" s="55">
        <v>727.35</v>
      </c>
      <c r="I5" s="55">
        <v>1212.25</v>
      </c>
      <c r="J5" s="55">
        <v>7493.89</v>
      </c>
      <c r="K5" s="55">
        <v>1060.72</v>
      </c>
      <c r="L5" s="55">
        <v>1212.25</v>
      </c>
      <c r="M5" s="55">
        <v>8564.44</v>
      </c>
      <c r="N5" s="55">
        <v>1212.25</v>
      </c>
      <c r="O5" s="55">
        <v>12846.67</v>
      </c>
      <c r="P5" s="55">
        <v>1818.38</v>
      </c>
      <c r="Q5" s="55">
        <v>13703.11</v>
      </c>
      <c r="R5" s="55">
        <v>1939.6</v>
      </c>
      <c r="S5" s="50">
        <v>12846.67</v>
      </c>
      <c r="T5" s="50">
        <v>1818.38</v>
      </c>
      <c r="U5" s="50">
        <v>11133.78</v>
      </c>
      <c r="V5" s="50">
        <v>1575.93</v>
      </c>
      <c r="W5" s="50">
        <v>8564.44</v>
      </c>
      <c r="X5" s="50">
        <v>1212.25</v>
      </c>
      <c r="Y5" s="257" t="s">
        <v>471</v>
      </c>
      <c r="AA5" s="261">
        <v>2016</v>
      </c>
      <c r="AB5" s="17" t="s">
        <v>16</v>
      </c>
      <c r="AC5" s="55">
        <v>3425.78</v>
      </c>
      <c r="AD5" s="55">
        <v>5138.67</v>
      </c>
      <c r="AE5" s="55">
        <v>7493.89</v>
      </c>
      <c r="AF5" s="55">
        <v>8564.44</v>
      </c>
      <c r="AG5" s="55">
        <v>12846.67</v>
      </c>
      <c r="AH5" s="55">
        <v>13703.11</v>
      </c>
      <c r="AI5" s="50">
        <v>11133.78</v>
      </c>
      <c r="AL5" s="261">
        <v>2016</v>
      </c>
      <c r="AM5" s="17" t="s">
        <v>16</v>
      </c>
      <c r="AN5" s="55">
        <v>3425.78</v>
      </c>
      <c r="AO5" s="55"/>
      <c r="AP5" s="55">
        <v>5138.67</v>
      </c>
      <c r="AQ5" s="55"/>
      <c r="AR5" s="55">
        <v>7493.89</v>
      </c>
      <c r="AS5" s="55"/>
      <c r="AT5" s="55">
        <v>8564.44</v>
      </c>
      <c r="AU5" s="55"/>
      <c r="AV5" s="55">
        <v>12846.67</v>
      </c>
      <c r="AW5" s="55"/>
      <c r="AX5" s="55">
        <v>13703.11</v>
      </c>
      <c r="AY5" s="55"/>
      <c r="AZ5" s="50">
        <v>11133.78</v>
      </c>
      <c r="BA5" s="50"/>
      <c r="BC5" s="261">
        <v>2016</v>
      </c>
      <c r="BD5" s="17" t="s">
        <v>16</v>
      </c>
      <c r="BE5" s="55">
        <v>8564.44</v>
      </c>
      <c r="BF5" s="55"/>
    </row>
    <row r="6" spans="2:58" x14ac:dyDescent="0.25">
      <c r="B6" s="262"/>
      <c r="C6" s="17" t="s">
        <v>22</v>
      </c>
      <c r="D6" s="55">
        <v>3425.78</v>
      </c>
      <c r="E6" s="55">
        <v>485.04</v>
      </c>
      <c r="F6" s="55">
        <v>1212.5999999999999</v>
      </c>
      <c r="G6" s="55">
        <v>5138.67</v>
      </c>
      <c r="H6" s="55">
        <v>727.56</v>
      </c>
      <c r="I6" s="55">
        <v>1212.5999999999999</v>
      </c>
      <c r="J6" s="55">
        <v>7493.89</v>
      </c>
      <c r="K6" s="55">
        <v>1061.03</v>
      </c>
      <c r="L6" s="55">
        <v>1212.5999999999999</v>
      </c>
      <c r="M6" s="55">
        <v>8564.44</v>
      </c>
      <c r="N6" s="55">
        <v>1212.5999999999999</v>
      </c>
      <c r="O6" s="55">
        <v>12846.67</v>
      </c>
      <c r="P6" s="55">
        <v>1818.9</v>
      </c>
      <c r="Q6" s="55">
        <v>13703.11</v>
      </c>
      <c r="R6" s="55">
        <v>1940.16</v>
      </c>
      <c r="S6" s="50">
        <v>12846.67</v>
      </c>
      <c r="T6" s="50">
        <v>1818.9</v>
      </c>
      <c r="U6" s="50">
        <v>11133.78</v>
      </c>
      <c r="V6" s="50">
        <v>1576.38</v>
      </c>
      <c r="W6" s="50">
        <v>8564.44</v>
      </c>
      <c r="X6" s="55">
        <v>1212.5999999999999</v>
      </c>
      <c r="Y6" s="257"/>
      <c r="AA6" s="262"/>
      <c r="AB6" s="17" t="s">
        <v>22</v>
      </c>
      <c r="AC6" s="55">
        <v>3425.78</v>
      </c>
      <c r="AD6" s="55">
        <v>5138.67</v>
      </c>
      <c r="AE6" s="55">
        <v>7493.89</v>
      </c>
      <c r="AF6" s="55">
        <v>8564.44</v>
      </c>
      <c r="AG6" s="55">
        <v>12846.67</v>
      </c>
      <c r="AH6" s="55">
        <v>13703.11</v>
      </c>
      <c r="AI6" s="50">
        <v>11133.78</v>
      </c>
      <c r="AL6" s="262"/>
      <c r="AM6" s="17" t="s">
        <v>22</v>
      </c>
      <c r="AN6" s="55">
        <v>3425.78</v>
      </c>
      <c r="AO6" s="134">
        <f>(AN6-AN5)/AN5</f>
        <v>0</v>
      </c>
      <c r="AP6" s="55">
        <v>5138.67</v>
      </c>
      <c r="AQ6" s="134">
        <f>(AP6-AP5)/AP5</f>
        <v>0</v>
      </c>
      <c r="AR6" s="55">
        <v>7493.89</v>
      </c>
      <c r="AS6" s="134">
        <f>(AR6-AR5)/AR5</f>
        <v>0</v>
      </c>
      <c r="AT6" s="55">
        <v>8564.44</v>
      </c>
      <c r="AU6" s="134">
        <f>(AT6-AT5)/AT5</f>
        <v>0</v>
      </c>
      <c r="AV6" s="55">
        <v>12846.67</v>
      </c>
      <c r="AW6" s="134">
        <f>(AV6-AV5)/AV5</f>
        <v>0</v>
      </c>
      <c r="AX6" s="55">
        <v>13703.11</v>
      </c>
      <c r="AY6" s="134">
        <f>(AX6-AX5)/AX5</f>
        <v>0</v>
      </c>
      <c r="AZ6" s="50">
        <v>11133.78</v>
      </c>
      <c r="BA6" s="134">
        <f>(AZ6-AZ5)/AZ5</f>
        <v>0</v>
      </c>
      <c r="BC6" s="262"/>
      <c r="BD6" s="17" t="s">
        <v>22</v>
      </c>
      <c r="BE6" s="55">
        <v>8564.44</v>
      </c>
      <c r="BF6" s="134">
        <f>(BE6-BE5)/BE5</f>
        <v>0</v>
      </c>
    </row>
    <row r="7" spans="2:58" x14ac:dyDescent="0.25">
      <c r="B7" s="262"/>
      <c r="C7" s="17" t="s">
        <v>23</v>
      </c>
      <c r="D7" s="55">
        <v>3561.86</v>
      </c>
      <c r="E7" s="55">
        <v>504.26</v>
      </c>
      <c r="F7" s="55">
        <v>1260.6500000000001</v>
      </c>
      <c r="G7" s="55">
        <v>5342.8</v>
      </c>
      <c r="H7" s="55">
        <v>756.39</v>
      </c>
      <c r="I7" s="55">
        <v>1260.6500000000001</v>
      </c>
      <c r="J7" s="55">
        <v>7791.58</v>
      </c>
      <c r="K7" s="55">
        <v>1103.07</v>
      </c>
      <c r="L7" s="55">
        <v>1260.6500000000001</v>
      </c>
      <c r="M7" s="55">
        <v>8904.66</v>
      </c>
      <c r="N7" s="55">
        <v>1260.6500000000001</v>
      </c>
      <c r="O7" s="55">
        <v>13356.99</v>
      </c>
      <c r="P7" s="55">
        <v>1890.97</v>
      </c>
      <c r="Q7" s="55">
        <v>14247.46</v>
      </c>
      <c r="R7" s="55">
        <v>2017.04</v>
      </c>
      <c r="S7" s="50">
        <v>13356.99</v>
      </c>
      <c r="T7" s="50">
        <v>1890.97</v>
      </c>
      <c r="U7" s="50">
        <v>11576.06</v>
      </c>
      <c r="V7" s="50">
        <v>1638.84</v>
      </c>
      <c r="W7" s="50">
        <v>8904.66</v>
      </c>
      <c r="X7" s="50">
        <v>1260.6500000000001</v>
      </c>
      <c r="Y7" s="257"/>
      <c r="AA7" s="262"/>
      <c r="AB7" s="17" t="s">
        <v>23</v>
      </c>
      <c r="AC7" s="55">
        <v>3561.86</v>
      </c>
      <c r="AD7" s="55">
        <v>5342.8</v>
      </c>
      <c r="AE7" s="55">
        <v>7791.58</v>
      </c>
      <c r="AF7" s="55">
        <v>8904.66</v>
      </c>
      <c r="AG7" s="55">
        <v>13356.99</v>
      </c>
      <c r="AH7" s="55">
        <v>14247.46</v>
      </c>
      <c r="AI7" s="50">
        <v>11576.06</v>
      </c>
      <c r="AL7" s="262"/>
      <c r="AM7" s="17" t="s">
        <v>23</v>
      </c>
      <c r="AN7" s="55">
        <v>3561.86</v>
      </c>
      <c r="AO7" s="134">
        <f t="shared" ref="AO7:AO64" si="0">(AN7-AN6)/AN6</f>
        <v>3.9722340605643072E-2</v>
      </c>
      <c r="AP7" s="55">
        <v>5342.8</v>
      </c>
      <c r="AQ7" s="134">
        <f t="shared" ref="AQ7:AS64" si="1">(AP7-AP6)/AP6</f>
        <v>3.9724286634479369E-2</v>
      </c>
      <c r="AR7" s="55">
        <v>7791.58</v>
      </c>
      <c r="AS7" s="134">
        <f t="shared" si="1"/>
        <v>3.9724362113668546E-2</v>
      </c>
      <c r="AT7" s="55">
        <v>8904.66</v>
      </c>
      <c r="AU7" s="134">
        <f t="shared" ref="AU7:AW64" si="2">(AT7-AT6)/AT6</f>
        <v>3.9724722223519499E-2</v>
      </c>
      <c r="AV7" s="55">
        <v>13356.99</v>
      </c>
      <c r="AW7" s="134">
        <f t="shared" si="2"/>
        <v>3.9723912889488074E-2</v>
      </c>
      <c r="AX7" s="55">
        <v>14247.46</v>
      </c>
      <c r="AY7" s="134">
        <f t="shared" ref="AY7" si="3">(AX7-AX6)/AX6</f>
        <v>3.9724558877510183E-2</v>
      </c>
      <c r="AZ7" s="50">
        <v>11576.06</v>
      </c>
      <c r="BA7" s="134">
        <f t="shared" ref="BA7" si="4">(AZ7-AZ6)/AZ6</f>
        <v>3.9724154779418923E-2</v>
      </c>
      <c r="BC7" s="262"/>
      <c r="BD7" s="17" t="s">
        <v>23</v>
      </c>
      <c r="BE7" s="55">
        <v>8904.66</v>
      </c>
      <c r="BF7" s="134">
        <f t="shared" ref="BF7:BF64" si="5">(BE7-BE6)/BE6</f>
        <v>3.9724722223519499E-2</v>
      </c>
    </row>
    <row r="8" spans="2:58" x14ac:dyDescent="0.25">
      <c r="B8" s="262"/>
      <c r="C8" s="17" t="s">
        <v>24</v>
      </c>
      <c r="D8" s="55">
        <v>3561.86</v>
      </c>
      <c r="E8" s="55">
        <v>504.26</v>
      </c>
      <c r="F8" s="55">
        <v>1260.6500000000001</v>
      </c>
      <c r="G8" s="55">
        <v>5342.8</v>
      </c>
      <c r="H8" s="55">
        <v>756.39</v>
      </c>
      <c r="I8" s="55">
        <v>1260.6500000000001</v>
      </c>
      <c r="J8" s="55">
        <v>7791.58</v>
      </c>
      <c r="K8" s="55">
        <v>1103.07</v>
      </c>
      <c r="L8" s="55">
        <v>1260.6500000000001</v>
      </c>
      <c r="M8" s="55">
        <v>8904.66</v>
      </c>
      <c r="N8" s="55">
        <v>1260.6500000000001</v>
      </c>
      <c r="O8" s="55">
        <v>13356.99</v>
      </c>
      <c r="P8" s="55">
        <v>1890.97</v>
      </c>
      <c r="Q8" s="55">
        <v>14247.46</v>
      </c>
      <c r="R8" s="55">
        <v>2017.04</v>
      </c>
      <c r="S8" s="50">
        <v>13356.99</v>
      </c>
      <c r="T8" s="50">
        <v>1890.97</v>
      </c>
      <c r="U8" s="50">
        <v>11576.06</v>
      </c>
      <c r="V8" s="50">
        <v>1638.84</v>
      </c>
      <c r="W8" s="50">
        <v>8904.66</v>
      </c>
      <c r="X8" s="50">
        <v>1260.6500000000001</v>
      </c>
      <c r="Y8" s="257"/>
      <c r="AA8" s="262"/>
      <c r="AB8" s="17" t="s">
        <v>24</v>
      </c>
      <c r="AC8" s="55">
        <v>3561.86</v>
      </c>
      <c r="AD8" s="55">
        <v>5342.8</v>
      </c>
      <c r="AE8" s="55">
        <v>7791.58</v>
      </c>
      <c r="AF8" s="55">
        <v>8904.66</v>
      </c>
      <c r="AG8" s="55">
        <v>13356.99</v>
      </c>
      <c r="AH8" s="55">
        <v>14247.46</v>
      </c>
      <c r="AI8" s="50">
        <v>11576.06</v>
      </c>
      <c r="AL8" s="262"/>
      <c r="AM8" s="17" t="s">
        <v>24</v>
      </c>
      <c r="AN8" s="55">
        <v>3561.86</v>
      </c>
      <c r="AO8" s="134">
        <f t="shared" si="0"/>
        <v>0</v>
      </c>
      <c r="AP8" s="55">
        <v>5342.8</v>
      </c>
      <c r="AQ8" s="134">
        <f t="shared" si="1"/>
        <v>0</v>
      </c>
      <c r="AR8" s="55">
        <v>7791.58</v>
      </c>
      <c r="AS8" s="134">
        <f t="shared" si="1"/>
        <v>0</v>
      </c>
      <c r="AT8" s="55">
        <v>8904.66</v>
      </c>
      <c r="AU8" s="134">
        <f t="shared" si="2"/>
        <v>0</v>
      </c>
      <c r="AV8" s="55">
        <v>13356.99</v>
      </c>
      <c r="AW8" s="134">
        <f t="shared" si="2"/>
        <v>0</v>
      </c>
      <c r="AX8" s="55">
        <v>14247.46</v>
      </c>
      <c r="AY8" s="134">
        <f t="shared" ref="AY8" si="6">(AX8-AX7)/AX7</f>
        <v>0</v>
      </c>
      <c r="AZ8" s="50">
        <v>11576.06</v>
      </c>
      <c r="BA8" s="134">
        <f t="shared" ref="BA8" si="7">(AZ8-AZ7)/AZ7</f>
        <v>0</v>
      </c>
      <c r="BC8" s="262"/>
      <c r="BD8" s="17" t="s">
        <v>24</v>
      </c>
      <c r="BE8" s="55">
        <v>8904.66</v>
      </c>
      <c r="BF8" s="134">
        <f t="shared" si="5"/>
        <v>0</v>
      </c>
    </row>
    <row r="9" spans="2:58" x14ac:dyDescent="0.25">
      <c r="B9" s="262"/>
      <c r="C9" s="17" t="s">
        <v>25</v>
      </c>
      <c r="D9" s="55">
        <v>3561.86</v>
      </c>
      <c r="E9" s="55">
        <v>504.26</v>
      </c>
      <c r="F9" s="55">
        <v>1260.6500000000001</v>
      </c>
      <c r="G9" s="55">
        <v>5342.8</v>
      </c>
      <c r="H9" s="55">
        <v>756.39</v>
      </c>
      <c r="I9" s="55">
        <v>1260.6500000000001</v>
      </c>
      <c r="J9" s="55">
        <v>7791.58</v>
      </c>
      <c r="K9" s="55">
        <v>1103.07</v>
      </c>
      <c r="L9" s="55">
        <v>1260.6500000000001</v>
      </c>
      <c r="M9" s="55">
        <v>8904.66</v>
      </c>
      <c r="N9" s="55">
        <v>1260.6500000000001</v>
      </c>
      <c r="O9" s="55">
        <v>13356.99</v>
      </c>
      <c r="P9" s="55">
        <v>1890.97</v>
      </c>
      <c r="Q9" s="55">
        <v>14247.46</v>
      </c>
      <c r="R9" s="55">
        <v>2017.04</v>
      </c>
      <c r="S9" s="50">
        <v>13356.99</v>
      </c>
      <c r="T9" s="50">
        <v>1890.97</v>
      </c>
      <c r="U9" s="50">
        <v>11576.06</v>
      </c>
      <c r="V9" s="50">
        <v>1638.84</v>
      </c>
      <c r="W9" s="50">
        <v>8904.66</v>
      </c>
      <c r="X9" s="55">
        <v>1260.6500000000001</v>
      </c>
      <c r="Y9" s="257"/>
      <c r="AA9" s="262"/>
      <c r="AB9" s="17" t="s">
        <v>25</v>
      </c>
      <c r="AC9" s="55">
        <v>3561.86</v>
      </c>
      <c r="AD9" s="55">
        <v>5342.8</v>
      </c>
      <c r="AE9" s="55">
        <v>7791.58</v>
      </c>
      <c r="AF9" s="55">
        <v>8904.66</v>
      </c>
      <c r="AG9" s="55">
        <v>13356.99</v>
      </c>
      <c r="AH9" s="55">
        <v>14247.46</v>
      </c>
      <c r="AI9" s="50">
        <v>11576.06</v>
      </c>
      <c r="AL9" s="262"/>
      <c r="AM9" s="17" t="s">
        <v>25</v>
      </c>
      <c r="AN9" s="55">
        <v>3561.86</v>
      </c>
      <c r="AO9" s="134">
        <f t="shared" si="0"/>
        <v>0</v>
      </c>
      <c r="AP9" s="55">
        <v>5342.8</v>
      </c>
      <c r="AQ9" s="134">
        <f t="shared" si="1"/>
        <v>0</v>
      </c>
      <c r="AR9" s="55">
        <v>7791.58</v>
      </c>
      <c r="AS9" s="134">
        <f t="shared" si="1"/>
        <v>0</v>
      </c>
      <c r="AT9" s="55">
        <v>8904.66</v>
      </c>
      <c r="AU9" s="134">
        <f t="shared" si="2"/>
        <v>0</v>
      </c>
      <c r="AV9" s="55">
        <v>13356.99</v>
      </c>
      <c r="AW9" s="134">
        <f t="shared" si="2"/>
        <v>0</v>
      </c>
      <c r="AX9" s="55">
        <v>14247.46</v>
      </c>
      <c r="AY9" s="134">
        <f t="shared" ref="AY9" si="8">(AX9-AX8)/AX8</f>
        <v>0</v>
      </c>
      <c r="AZ9" s="50">
        <v>11576.06</v>
      </c>
      <c r="BA9" s="134">
        <f t="shared" ref="BA9" si="9">(AZ9-AZ8)/AZ8</f>
        <v>0</v>
      </c>
      <c r="BC9" s="262"/>
      <c r="BD9" s="17" t="s">
        <v>25</v>
      </c>
      <c r="BE9" s="55">
        <v>8904.66</v>
      </c>
      <c r="BF9" s="134">
        <f t="shared" si="5"/>
        <v>0</v>
      </c>
    </row>
    <row r="10" spans="2:58" x14ac:dyDescent="0.25">
      <c r="B10" s="262"/>
      <c r="C10" s="17" t="s">
        <v>28</v>
      </c>
      <c r="D10" s="55">
        <v>3561.86</v>
      </c>
      <c r="E10" s="55">
        <v>504.26</v>
      </c>
      <c r="F10" s="55">
        <v>1260.6500000000001</v>
      </c>
      <c r="G10" s="55">
        <v>5342.8</v>
      </c>
      <c r="H10" s="55">
        <v>756.39</v>
      </c>
      <c r="I10" s="55">
        <v>1260.6500000000001</v>
      </c>
      <c r="J10" s="55">
        <v>7791.58</v>
      </c>
      <c r="K10" s="55">
        <v>1103.07</v>
      </c>
      <c r="L10" s="55">
        <v>1260.6500000000001</v>
      </c>
      <c r="M10" s="55">
        <v>8904.66</v>
      </c>
      <c r="N10" s="55">
        <v>1260.6500000000001</v>
      </c>
      <c r="O10" s="55">
        <v>13356.99</v>
      </c>
      <c r="P10" s="55">
        <v>1890.97</v>
      </c>
      <c r="Q10" s="55">
        <v>14247.46</v>
      </c>
      <c r="R10" s="55">
        <v>2017.04</v>
      </c>
      <c r="S10" s="55">
        <v>13356.99</v>
      </c>
      <c r="T10" s="55">
        <v>1890.97</v>
      </c>
      <c r="U10" s="50">
        <v>11576.06</v>
      </c>
      <c r="V10" s="50">
        <v>1638.84</v>
      </c>
      <c r="W10" s="50">
        <v>8904.66</v>
      </c>
      <c r="X10" s="50">
        <v>1260.6500000000001</v>
      </c>
      <c r="Y10" s="257" t="s">
        <v>472</v>
      </c>
      <c r="AA10" s="262"/>
      <c r="AB10" s="17" t="s">
        <v>28</v>
      </c>
      <c r="AC10" s="138">
        <v>3561.86</v>
      </c>
      <c r="AD10" s="138">
        <v>5342.8</v>
      </c>
      <c r="AE10" s="138">
        <v>7791.58</v>
      </c>
      <c r="AF10" s="138">
        <v>8904.66</v>
      </c>
      <c r="AG10" s="138">
        <v>13356.99</v>
      </c>
      <c r="AH10" s="138">
        <v>14247.46</v>
      </c>
      <c r="AI10" s="139">
        <v>11576.06</v>
      </c>
      <c r="AL10" s="262"/>
      <c r="AM10" s="17" t="s">
        <v>28</v>
      </c>
      <c r="AN10" s="138">
        <v>3561.86</v>
      </c>
      <c r="AO10" s="141">
        <f t="shared" si="0"/>
        <v>0</v>
      </c>
      <c r="AP10" s="138">
        <v>5342.8</v>
      </c>
      <c r="AQ10" s="141">
        <f t="shared" si="1"/>
        <v>0</v>
      </c>
      <c r="AR10" s="138">
        <v>7791.58</v>
      </c>
      <c r="AS10" s="141">
        <f t="shared" si="1"/>
        <v>0</v>
      </c>
      <c r="AT10" s="138">
        <v>8904.66</v>
      </c>
      <c r="AU10" s="141">
        <f t="shared" si="2"/>
        <v>0</v>
      </c>
      <c r="AV10" s="138">
        <v>13356.99</v>
      </c>
      <c r="AW10" s="141">
        <f t="shared" si="2"/>
        <v>0</v>
      </c>
      <c r="AX10" s="138">
        <v>14247.46</v>
      </c>
      <c r="AY10" s="141">
        <f t="shared" ref="AY10" si="10">(AX10-AX9)/AX9</f>
        <v>0</v>
      </c>
      <c r="AZ10" s="139">
        <v>11576.06</v>
      </c>
      <c r="BA10" s="141">
        <f t="shared" ref="BA10" si="11">(AZ10-AZ9)/AZ9</f>
        <v>0</v>
      </c>
      <c r="BC10" s="262"/>
      <c r="BD10" s="17" t="s">
        <v>28</v>
      </c>
      <c r="BE10" s="138">
        <v>8904.66</v>
      </c>
      <c r="BF10" s="141">
        <f t="shared" si="5"/>
        <v>0</v>
      </c>
    </row>
    <row r="11" spans="2:58" x14ac:dyDescent="0.25">
      <c r="B11" s="262"/>
      <c r="C11" s="17" t="s">
        <v>29</v>
      </c>
      <c r="D11" s="138">
        <v>3678.21</v>
      </c>
      <c r="E11" s="139">
        <v>520.69000000000005</v>
      </c>
      <c r="F11" s="138">
        <v>1301.72</v>
      </c>
      <c r="G11" s="139">
        <v>5517.31</v>
      </c>
      <c r="H11" s="138">
        <v>781.03</v>
      </c>
      <c r="I11" s="138">
        <v>1301.72</v>
      </c>
      <c r="J11" s="139">
        <v>8046.08</v>
      </c>
      <c r="K11" s="138">
        <v>1139.01</v>
      </c>
      <c r="L11" s="138">
        <v>1301.72</v>
      </c>
      <c r="M11" s="138">
        <v>9195.52</v>
      </c>
      <c r="N11" s="138">
        <v>1301.72</v>
      </c>
      <c r="O11" s="139">
        <v>13793.27</v>
      </c>
      <c r="P11" s="138">
        <v>1952.58</v>
      </c>
      <c r="Q11" s="139">
        <v>14712.83</v>
      </c>
      <c r="R11" s="138">
        <v>2082.7600000000002</v>
      </c>
      <c r="S11" s="139">
        <v>13793.27</v>
      </c>
      <c r="T11" s="139">
        <v>1952.58</v>
      </c>
      <c r="U11" s="139">
        <v>11954.17</v>
      </c>
      <c r="V11" s="139">
        <v>1692.24</v>
      </c>
      <c r="W11" s="139">
        <v>9195.52</v>
      </c>
      <c r="X11" s="50">
        <v>1301.72</v>
      </c>
      <c r="Y11" s="257"/>
      <c r="AA11" s="262"/>
      <c r="AB11" s="17" t="s">
        <v>29</v>
      </c>
      <c r="AC11" s="138">
        <v>3678.21</v>
      </c>
      <c r="AD11" s="139">
        <v>5517.31</v>
      </c>
      <c r="AE11" s="139">
        <v>8046.08</v>
      </c>
      <c r="AF11" s="138">
        <v>9195.52</v>
      </c>
      <c r="AG11" s="139">
        <v>13793.27</v>
      </c>
      <c r="AH11" s="139">
        <v>14712.83</v>
      </c>
      <c r="AI11" s="139">
        <v>11954.17</v>
      </c>
      <c r="AL11" s="262"/>
      <c r="AM11" s="17" t="s">
        <v>29</v>
      </c>
      <c r="AN11" s="138">
        <v>3678.21</v>
      </c>
      <c r="AO11" s="141">
        <f t="shared" si="0"/>
        <v>3.2665517454363704E-2</v>
      </c>
      <c r="AP11" s="139">
        <v>5517.31</v>
      </c>
      <c r="AQ11" s="141">
        <f t="shared" si="1"/>
        <v>3.2662648798382911E-2</v>
      </c>
      <c r="AR11" s="139">
        <v>8046.08</v>
      </c>
      <c r="AS11" s="141">
        <f t="shared" si="1"/>
        <v>3.2663464919823706E-2</v>
      </c>
      <c r="AT11" s="138">
        <v>9195.52</v>
      </c>
      <c r="AU11" s="141">
        <f t="shared" si="2"/>
        <v>3.266379625948667E-2</v>
      </c>
      <c r="AV11" s="139">
        <v>13793.27</v>
      </c>
      <c r="AW11" s="141">
        <f t="shared" si="2"/>
        <v>3.2663047587817365E-2</v>
      </c>
      <c r="AX11" s="139">
        <v>14712.83</v>
      </c>
      <c r="AY11" s="141">
        <f t="shared" ref="AY11" si="12">(AX11-AX10)/AX10</f>
        <v>3.266336596137142E-2</v>
      </c>
      <c r="AZ11" s="139">
        <v>11954.17</v>
      </c>
      <c r="BA11" s="141">
        <f t="shared" ref="BA11" si="13">(AZ11-AZ10)/AZ10</f>
        <v>3.2663099534729484E-2</v>
      </c>
      <c r="BC11" s="262"/>
      <c r="BD11" s="17" t="s">
        <v>29</v>
      </c>
      <c r="BE11" s="138">
        <v>9195.52</v>
      </c>
      <c r="BF11" s="141">
        <f t="shared" si="5"/>
        <v>3.266379625948667E-2</v>
      </c>
    </row>
    <row r="12" spans="2:58" x14ac:dyDescent="0.25">
      <c r="B12" s="262"/>
      <c r="C12" s="17" t="s">
        <v>30</v>
      </c>
      <c r="D12" s="55">
        <v>3321.4</v>
      </c>
      <c r="E12" s="55">
        <v>644.91</v>
      </c>
      <c r="F12" s="55">
        <v>1612.27</v>
      </c>
      <c r="G12" s="55">
        <v>4982.09</v>
      </c>
      <c r="H12" s="55">
        <v>967.36</v>
      </c>
      <c r="I12" s="55">
        <v>1612.27</v>
      </c>
      <c r="J12" s="50">
        <v>7265.55</v>
      </c>
      <c r="K12" s="50">
        <v>1410.74</v>
      </c>
      <c r="L12" s="138">
        <v>1612.27</v>
      </c>
      <c r="M12" s="138">
        <v>8303.49</v>
      </c>
      <c r="N12" s="138">
        <v>1612.27</v>
      </c>
      <c r="O12" s="139">
        <v>12455.24</v>
      </c>
      <c r="P12" s="138">
        <v>2418.41</v>
      </c>
      <c r="Q12" s="139">
        <v>13285.58</v>
      </c>
      <c r="R12" s="138">
        <v>2579.63</v>
      </c>
      <c r="S12" s="139">
        <v>12455.24</v>
      </c>
      <c r="T12" s="138">
        <v>2418.41</v>
      </c>
      <c r="U12" s="139">
        <v>10794.54</v>
      </c>
      <c r="V12" s="139">
        <v>2095.9499999999998</v>
      </c>
      <c r="W12" s="139">
        <v>8303.49</v>
      </c>
      <c r="X12" s="50">
        <v>1612.27</v>
      </c>
      <c r="Y12" s="257"/>
      <c r="AA12" s="262"/>
      <c r="AB12" s="17" t="s">
        <v>30</v>
      </c>
      <c r="AC12" s="138">
        <v>3321.4</v>
      </c>
      <c r="AD12" s="138">
        <v>4982.09</v>
      </c>
      <c r="AE12" s="139">
        <v>7265.55</v>
      </c>
      <c r="AF12" s="138">
        <v>8303.49</v>
      </c>
      <c r="AG12" s="139">
        <v>12455.24</v>
      </c>
      <c r="AH12" s="139">
        <v>13285.58</v>
      </c>
      <c r="AI12" s="139">
        <v>10794.54</v>
      </c>
      <c r="AL12" s="262"/>
      <c r="AM12" s="17" t="s">
        <v>30</v>
      </c>
      <c r="AN12" s="138">
        <v>3321.4</v>
      </c>
      <c r="AO12" s="141">
        <f t="shared" si="0"/>
        <v>-9.7006424320525461E-2</v>
      </c>
      <c r="AP12" s="138">
        <v>4982.09</v>
      </c>
      <c r="AQ12" s="141">
        <f t="shared" si="1"/>
        <v>-9.7007418470232809E-2</v>
      </c>
      <c r="AR12" s="139">
        <v>7265.55</v>
      </c>
      <c r="AS12" s="141">
        <f t="shared" si="1"/>
        <v>-9.700748687559653E-2</v>
      </c>
      <c r="AT12" s="138">
        <v>8303.49</v>
      </c>
      <c r="AU12" s="141">
        <f t="shared" si="2"/>
        <v>-9.7007020810133696E-2</v>
      </c>
      <c r="AV12" s="139">
        <v>12455.24</v>
      </c>
      <c r="AW12" s="141">
        <f t="shared" si="2"/>
        <v>-9.7006003652505945E-2</v>
      </c>
      <c r="AX12" s="139">
        <v>13285.58</v>
      </c>
      <c r="AY12" s="141">
        <f t="shared" ref="AY12" si="14">(AX12-AX11)/AX11</f>
        <v>-9.7007169932637027E-2</v>
      </c>
      <c r="AZ12" s="139">
        <v>10794.54</v>
      </c>
      <c r="BA12" s="141">
        <f t="shared" ref="BA12" si="15">(AZ12-AZ11)/AZ11</f>
        <v>-9.7006316624240682E-2</v>
      </c>
      <c r="BC12" s="262"/>
      <c r="BD12" s="17" t="s">
        <v>30</v>
      </c>
      <c r="BE12" s="138">
        <v>8303.49</v>
      </c>
      <c r="BF12" s="141">
        <f t="shared" si="5"/>
        <v>-9.7007020810133696E-2</v>
      </c>
    </row>
    <row r="13" spans="2:58" x14ac:dyDescent="0.25">
      <c r="B13" s="262"/>
      <c r="C13" s="17" t="s">
        <v>31</v>
      </c>
      <c r="D13" s="50">
        <v>3321.4</v>
      </c>
      <c r="E13" s="50">
        <v>644.91</v>
      </c>
      <c r="F13" s="55">
        <v>1612.27</v>
      </c>
      <c r="G13" s="50">
        <v>4982.09</v>
      </c>
      <c r="H13" s="50">
        <v>967.36</v>
      </c>
      <c r="I13" s="55">
        <v>1612.27</v>
      </c>
      <c r="J13" s="50">
        <v>7265.55</v>
      </c>
      <c r="K13" s="55">
        <v>1410.74</v>
      </c>
      <c r="L13" s="138">
        <v>1612.27</v>
      </c>
      <c r="M13" s="138">
        <v>8303.49</v>
      </c>
      <c r="N13" s="138">
        <v>1612.27</v>
      </c>
      <c r="O13" s="139">
        <v>12455.24</v>
      </c>
      <c r="P13" s="138">
        <v>2418.41</v>
      </c>
      <c r="Q13" s="139">
        <v>13285.58</v>
      </c>
      <c r="R13" s="138">
        <v>2579.63</v>
      </c>
      <c r="S13" s="139">
        <v>12455.24</v>
      </c>
      <c r="T13" s="139">
        <v>2418.41</v>
      </c>
      <c r="U13" s="139">
        <v>10794.54</v>
      </c>
      <c r="V13" s="139">
        <v>2095.9499999999998</v>
      </c>
      <c r="W13" s="139">
        <v>8303.49</v>
      </c>
      <c r="X13" s="50">
        <v>1612.27</v>
      </c>
      <c r="Y13" s="257"/>
      <c r="AA13" s="262"/>
      <c r="AB13" s="17" t="s">
        <v>31</v>
      </c>
      <c r="AC13" s="139">
        <v>3321.4</v>
      </c>
      <c r="AD13" s="139">
        <v>4982.09</v>
      </c>
      <c r="AE13" s="139">
        <v>7265.55</v>
      </c>
      <c r="AF13" s="138">
        <v>8303.49</v>
      </c>
      <c r="AG13" s="139">
        <v>12455.24</v>
      </c>
      <c r="AH13" s="139">
        <v>13285.58</v>
      </c>
      <c r="AI13" s="139">
        <v>10794.54</v>
      </c>
      <c r="AL13" s="262"/>
      <c r="AM13" s="17" t="s">
        <v>31</v>
      </c>
      <c r="AN13" s="139">
        <v>3321.4</v>
      </c>
      <c r="AO13" s="141">
        <f t="shared" si="0"/>
        <v>0</v>
      </c>
      <c r="AP13" s="139">
        <v>4982.09</v>
      </c>
      <c r="AQ13" s="141">
        <f t="shared" si="1"/>
        <v>0</v>
      </c>
      <c r="AR13" s="139">
        <v>7265.55</v>
      </c>
      <c r="AS13" s="141">
        <f t="shared" si="1"/>
        <v>0</v>
      </c>
      <c r="AT13" s="138">
        <v>8303.49</v>
      </c>
      <c r="AU13" s="141">
        <f t="shared" si="2"/>
        <v>0</v>
      </c>
      <c r="AV13" s="139">
        <v>12455.24</v>
      </c>
      <c r="AW13" s="141">
        <f t="shared" si="2"/>
        <v>0</v>
      </c>
      <c r="AX13" s="139">
        <v>13285.58</v>
      </c>
      <c r="AY13" s="141">
        <f t="shared" ref="AY13" si="16">(AX13-AX12)/AX12</f>
        <v>0</v>
      </c>
      <c r="AZ13" s="139">
        <v>10794.54</v>
      </c>
      <c r="BA13" s="141">
        <f t="shared" ref="BA13" si="17">(AZ13-AZ12)/AZ12</f>
        <v>0</v>
      </c>
      <c r="BC13" s="262"/>
      <c r="BD13" s="17" t="s">
        <v>31</v>
      </c>
      <c r="BE13" s="138">
        <v>8303.49</v>
      </c>
      <c r="BF13" s="141">
        <f t="shared" si="5"/>
        <v>0</v>
      </c>
    </row>
    <row r="14" spans="2:58" x14ac:dyDescent="0.25">
      <c r="B14" s="262"/>
      <c r="C14" s="17" t="s">
        <v>32</v>
      </c>
      <c r="D14" s="50">
        <v>3321.4</v>
      </c>
      <c r="E14" s="50">
        <v>644.91</v>
      </c>
      <c r="F14" s="55">
        <v>1612.27</v>
      </c>
      <c r="G14" s="50">
        <v>4982.09</v>
      </c>
      <c r="H14" s="55">
        <v>967.36</v>
      </c>
      <c r="I14" s="55">
        <v>1612.27</v>
      </c>
      <c r="J14" s="50">
        <v>7265.55</v>
      </c>
      <c r="K14" s="55">
        <v>1410.74</v>
      </c>
      <c r="L14" s="138">
        <v>1612.27</v>
      </c>
      <c r="M14" s="138">
        <v>8303.49</v>
      </c>
      <c r="N14" s="138">
        <v>1612.27</v>
      </c>
      <c r="O14" s="139">
        <v>12455.24</v>
      </c>
      <c r="P14" s="139">
        <v>2418.41</v>
      </c>
      <c r="Q14" s="139">
        <v>13285.58</v>
      </c>
      <c r="R14" s="138">
        <v>2579.63</v>
      </c>
      <c r="S14" s="139">
        <v>12455.24</v>
      </c>
      <c r="T14" s="139">
        <v>2418.41</v>
      </c>
      <c r="U14" s="139">
        <v>10794.54</v>
      </c>
      <c r="V14" s="139">
        <v>2095.9499999999998</v>
      </c>
      <c r="W14" s="139">
        <v>8303.49</v>
      </c>
      <c r="X14" s="50">
        <v>1612.27</v>
      </c>
      <c r="Y14" s="257"/>
      <c r="AA14" s="262"/>
      <c r="AB14" s="17" t="s">
        <v>32</v>
      </c>
      <c r="AC14" s="139">
        <v>3321.4</v>
      </c>
      <c r="AD14" s="139">
        <v>4982.09</v>
      </c>
      <c r="AE14" s="139">
        <v>7265.55</v>
      </c>
      <c r="AF14" s="138">
        <v>8303.49</v>
      </c>
      <c r="AG14" s="139">
        <v>12455.24</v>
      </c>
      <c r="AH14" s="139">
        <v>13285.58</v>
      </c>
      <c r="AI14" s="139">
        <v>10794.54</v>
      </c>
      <c r="AL14" s="262"/>
      <c r="AM14" s="17" t="s">
        <v>32</v>
      </c>
      <c r="AN14" s="139">
        <v>3321.4</v>
      </c>
      <c r="AO14" s="141">
        <f t="shared" si="0"/>
        <v>0</v>
      </c>
      <c r="AP14" s="139">
        <v>4982.09</v>
      </c>
      <c r="AQ14" s="141">
        <f t="shared" si="1"/>
        <v>0</v>
      </c>
      <c r="AR14" s="139">
        <v>7265.55</v>
      </c>
      <c r="AS14" s="141">
        <f t="shared" si="1"/>
        <v>0</v>
      </c>
      <c r="AT14" s="138">
        <v>8303.49</v>
      </c>
      <c r="AU14" s="141">
        <f t="shared" si="2"/>
        <v>0</v>
      </c>
      <c r="AV14" s="139">
        <v>12455.24</v>
      </c>
      <c r="AW14" s="141">
        <f t="shared" si="2"/>
        <v>0</v>
      </c>
      <c r="AX14" s="139">
        <v>13285.58</v>
      </c>
      <c r="AY14" s="141">
        <f t="shared" ref="AY14" si="18">(AX14-AX13)/AX13</f>
        <v>0</v>
      </c>
      <c r="AZ14" s="139">
        <v>10794.54</v>
      </c>
      <c r="BA14" s="141">
        <f t="shared" ref="BA14" si="19">(AZ14-AZ13)/AZ13</f>
        <v>0</v>
      </c>
      <c r="BC14" s="262"/>
      <c r="BD14" s="17" t="s">
        <v>32</v>
      </c>
      <c r="BE14" s="138">
        <v>8303.49</v>
      </c>
      <c r="BF14" s="141">
        <f t="shared" si="5"/>
        <v>0</v>
      </c>
    </row>
    <row r="15" spans="2:58" x14ac:dyDescent="0.25">
      <c r="B15" s="262"/>
      <c r="C15" s="17" t="s">
        <v>33</v>
      </c>
      <c r="D15" s="50">
        <v>3321.4</v>
      </c>
      <c r="E15" s="55">
        <v>644.91</v>
      </c>
      <c r="F15" s="55">
        <v>1612.27</v>
      </c>
      <c r="G15" s="50">
        <v>4982.09</v>
      </c>
      <c r="H15" s="55">
        <v>967.36</v>
      </c>
      <c r="I15" s="55">
        <v>1612.27</v>
      </c>
      <c r="J15" s="50">
        <v>7265.55</v>
      </c>
      <c r="K15" s="55">
        <v>1410.74</v>
      </c>
      <c r="L15" s="138">
        <v>1612.27</v>
      </c>
      <c r="M15" s="138">
        <v>8303.49</v>
      </c>
      <c r="N15" s="138">
        <v>1612.27</v>
      </c>
      <c r="O15" s="139">
        <v>12455.24</v>
      </c>
      <c r="P15" s="138">
        <v>2418.41</v>
      </c>
      <c r="Q15" s="139">
        <v>13285.58</v>
      </c>
      <c r="R15" s="138">
        <v>2579.63</v>
      </c>
      <c r="S15" s="139">
        <v>12455.24</v>
      </c>
      <c r="T15" s="138">
        <v>2418.41</v>
      </c>
      <c r="U15" s="139">
        <v>10794.54</v>
      </c>
      <c r="V15" s="139">
        <v>2095.9499999999998</v>
      </c>
      <c r="W15" s="139">
        <v>8303.49</v>
      </c>
      <c r="X15" s="50">
        <v>1612.27</v>
      </c>
      <c r="Y15" s="257"/>
      <c r="AA15" s="262"/>
      <c r="AB15" s="17" t="s">
        <v>33</v>
      </c>
      <c r="AC15" s="139">
        <v>3321.4</v>
      </c>
      <c r="AD15" s="139">
        <v>4982.09</v>
      </c>
      <c r="AE15" s="139">
        <v>7265.55</v>
      </c>
      <c r="AF15" s="138">
        <v>8303.49</v>
      </c>
      <c r="AG15" s="139">
        <v>12455.24</v>
      </c>
      <c r="AH15" s="139">
        <v>13285.58</v>
      </c>
      <c r="AI15" s="139">
        <v>10794.54</v>
      </c>
      <c r="AL15" s="262"/>
      <c r="AM15" s="17" t="s">
        <v>33</v>
      </c>
      <c r="AN15" s="139">
        <v>3321.4</v>
      </c>
      <c r="AO15" s="141">
        <f t="shared" si="0"/>
        <v>0</v>
      </c>
      <c r="AP15" s="139">
        <v>4982.09</v>
      </c>
      <c r="AQ15" s="141">
        <f t="shared" si="1"/>
        <v>0</v>
      </c>
      <c r="AR15" s="139">
        <v>7265.55</v>
      </c>
      <c r="AS15" s="141">
        <f t="shared" si="1"/>
        <v>0</v>
      </c>
      <c r="AT15" s="138">
        <v>8303.49</v>
      </c>
      <c r="AU15" s="141">
        <f t="shared" si="2"/>
        <v>0</v>
      </c>
      <c r="AV15" s="139">
        <v>12455.24</v>
      </c>
      <c r="AW15" s="141">
        <f t="shared" si="2"/>
        <v>0</v>
      </c>
      <c r="AX15" s="139">
        <v>13285.58</v>
      </c>
      <c r="AY15" s="141">
        <f t="shared" ref="AY15" si="20">(AX15-AX14)/AX14</f>
        <v>0</v>
      </c>
      <c r="AZ15" s="139">
        <v>10794.54</v>
      </c>
      <c r="BA15" s="141">
        <f t="shared" ref="BA15" si="21">(AZ15-AZ14)/AZ14</f>
        <v>0</v>
      </c>
      <c r="BC15" s="262"/>
      <c r="BD15" s="17" t="s">
        <v>33</v>
      </c>
      <c r="BE15" s="138">
        <v>8303.49</v>
      </c>
      <c r="BF15" s="141">
        <f t="shared" si="5"/>
        <v>0</v>
      </c>
    </row>
    <row r="16" spans="2:58" x14ac:dyDescent="0.25">
      <c r="B16" s="263"/>
      <c r="C16" s="17" t="s">
        <v>34</v>
      </c>
      <c r="D16" s="50">
        <v>3321.4</v>
      </c>
      <c r="E16" s="50">
        <v>644.91</v>
      </c>
      <c r="F16" s="56">
        <v>1612.27</v>
      </c>
      <c r="G16" s="57">
        <v>4982.09</v>
      </c>
      <c r="H16" s="57">
        <v>967.36</v>
      </c>
      <c r="I16" s="56">
        <v>1612.27</v>
      </c>
      <c r="J16" s="57">
        <v>7265.55</v>
      </c>
      <c r="K16" s="50">
        <v>1410.74</v>
      </c>
      <c r="L16" s="140">
        <v>1612.27</v>
      </c>
      <c r="M16" s="138">
        <v>8303.49</v>
      </c>
      <c r="N16" s="140">
        <v>1612.27</v>
      </c>
      <c r="O16" s="139">
        <v>12455.24</v>
      </c>
      <c r="P16" s="139">
        <v>2418.41</v>
      </c>
      <c r="Q16" s="139">
        <v>13285.58</v>
      </c>
      <c r="R16" s="139">
        <v>2579.63</v>
      </c>
      <c r="S16" s="139">
        <v>12455.24</v>
      </c>
      <c r="T16" s="139">
        <v>2418.41</v>
      </c>
      <c r="U16" s="139">
        <v>10794.54</v>
      </c>
      <c r="V16" s="139">
        <v>2095.9499999999998</v>
      </c>
      <c r="W16" s="139">
        <v>8303.49</v>
      </c>
      <c r="X16" s="50">
        <v>1612.27</v>
      </c>
      <c r="Y16" s="257"/>
      <c r="AA16" s="263"/>
      <c r="AB16" s="17" t="s">
        <v>34</v>
      </c>
      <c r="AC16" s="139">
        <v>3321.4</v>
      </c>
      <c r="AD16" s="139">
        <v>4982.09</v>
      </c>
      <c r="AE16" s="139">
        <v>7265.55</v>
      </c>
      <c r="AF16" s="138">
        <v>8303.49</v>
      </c>
      <c r="AG16" s="139">
        <v>12455.24</v>
      </c>
      <c r="AH16" s="139">
        <v>13285.58</v>
      </c>
      <c r="AI16" s="139">
        <v>10794.54</v>
      </c>
      <c r="AL16" s="263"/>
      <c r="AM16" s="17" t="s">
        <v>34</v>
      </c>
      <c r="AN16" s="139">
        <v>3321.4</v>
      </c>
      <c r="AO16" s="141">
        <f t="shared" si="0"/>
        <v>0</v>
      </c>
      <c r="AP16" s="139">
        <v>4982.09</v>
      </c>
      <c r="AQ16" s="141">
        <f t="shared" si="1"/>
        <v>0</v>
      </c>
      <c r="AR16" s="139">
        <v>7265.55</v>
      </c>
      <c r="AS16" s="141">
        <f t="shared" si="1"/>
        <v>0</v>
      </c>
      <c r="AT16" s="138">
        <v>8303.49</v>
      </c>
      <c r="AU16" s="141">
        <f t="shared" si="2"/>
        <v>0</v>
      </c>
      <c r="AV16" s="139">
        <v>12455.24</v>
      </c>
      <c r="AW16" s="141">
        <f t="shared" si="2"/>
        <v>0</v>
      </c>
      <c r="AX16" s="139">
        <v>13285.58</v>
      </c>
      <c r="AY16" s="141">
        <f t="shared" ref="AY16" si="22">(AX16-AX15)/AX15</f>
        <v>0</v>
      </c>
      <c r="AZ16" s="139">
        <v>10794.54</v>
      </c>
      <c r="BA16" s="141">
        <f t="shared" ref="BA16" si="23">(AZ16-AZ15)/AZ15</f>
        <v>0</v>
      </c>
      <c r="BC16" s="263"/>
      <c r="BD16" s="17" t="s">
        <v>34</v>
      </c>
      <c r="BE16" s="138">
        <v>8303.49</v>
      </c>
      <c r="BF16" s="141">
        <f t="shared" si="5"/>
        <v>0</v>
      </c>
    </row>
    <row r="17" spans="2:58" x14ac:dyDescent="0.25">
      <c r="B17" s="258">
        <v>2017</v>
      </c>
      <c r="C17" s="17" t="s">
        <v>16</v>
      </c>
      <c r="D17" s="55">
        <v>3321.4</v>
      </c>
      <c r="E17" s="55">
        <v>687.91</v>
      </c>
      <c r="F17" s="55">
        <v>1719.77</v>
      </c>
      <c r="G17" s="50">
        <v>4982.09</v>
      </c>
      <c r="H17" s="50">
        <v>1031.8599999999999</v>
      </c>
      <c r="I17" s="55">
        <v>1719.77</v>
      </c>
      <c r="J17" s="50">
        <v>7265.55</v>
      </c>
      <c r="K17" s="50">
        <v>1504.8</v>
      </c>
      <c r="L17" s="138">
        <v>1719.77</v>
      </c>
      <c r="M17" s="139">
        <v>8303.49</v>
      </c>
      <c r="N17" s="138">
        <v>1719.77</v>
      </c>
      <c r="O17" s="139">
        <v>12455.24</v>
      </c>
      <c r="P17" s="139">
        <v>2579.66</v>
      </c>
      <c r="Q17" s="139">
        <v>13285.58</v>
      </c>
      <c r="R17" s="139">
        <v>2751.63</v>
      </c>
      <c r="S17" s="139">
        <v>12455.24</v>
      </c>
      <c r="T17" s="139">
        <v>2579.66</v>
      </c>
      <c r="U17" s="139">
        <v>10794.54</v>
      </c>
      <c r="V17" s="139">
        <v>2235.6999999999998</v>
      </c>
      <c r="W17" s="139">
        <v>8303.49</v>
      </c>
      <c r="X17" s="50">
        <v>1719.77</v>
      </c>
      <c r="Y17" s="257"/>
      <c r="AA17" s="258">
        <v>2017</v>
      </c>
      <c r="AB17" s="17" t="s">
        <v>16</v>
      </c>
      <c r="AC17" s="138">
        <v>3321.4</v>
      </c>
      <c r="AD17" s="139">
        <v>4982.09</v>
      </c>
      <c r="AE17" s="139">
        <v>7265.55</v>
      </c>
      <c r="AF17" s="139">
        <v>8303.49</v>
      </c>
      <c r="AG17" s="139">
        <v>12455.24</v>
      </c>
      <c r="AH17" s="139">
        <v>13285.58</v>
      </c>
      <c r="AI17" s="139">
        <v>10794.54</v>
      </c>
      <c r="AL17" s="258">
        <v>2017</v>
      </c>
      <c r="AM17" s="17" t="s">
        <v>16</v>
      </c>
      <c r="AN17" s="138">
        <v>3321.4</v>
      </c>
      <c r="AO17" s="141">
        <f t="shared" si="0"/>
        <v>0</v>
      </c>
      <c r="AP17" s="139">
        <v>4982.09</v>
      </c>
      <c r="AQ17" s="141">
        <f t="shared" si="1"/>
        <v>0</v>
      </c>
      <c r="AR17" s="139">
        <v>7265.55</v>
      </c>
      <c r="AS17" s="141">
        <f t="shared" si="1"/>
        <v>0</v>
      </c>
      <c r="AT17" s="139">
        <v>8303.49</v>
      </c>
      <c r="AU17" s="141">
        <f t="shared" si="2"/>
        <v>0</v>
      </c>
      <c r="AV17" s="139">
        <v>12455.24</v>
      </c>
      <c r="AW17" s="141">
        <f t="shared" si="2"/>
        <v>0</v>
      </c>
      <c r="AX17" s="139">
        <v>13285.58</v>
      </c>
      <c r="AY17" s="141">
        <f t="shared" ref="AY17" si="24">(AX17-AX16)/AX16</f>
        <v>0</v>
      </c>
      <c r="AZ17" s="139">
        <v>10794.54</v>
      </c>
      <c r="BA17" s="141">
        <f t="shared" ref="BA17" si="25">(AZ17-AZ16)/AZ16</f>
        <v>0</v>
      </c>
      <c r="BC17" s="258">
        <v>2017</v>
      </c>
      <c r="BD17" s="17" t="s">
        <v>16</v>
      </c>
      <c r="BE17" s="139">
        <v>8303.49</v>
      </c>
      <c r="BF17" s="141">
        <f t="shared" si="5"/>
        <v>0</v>
      </c>
    </row>
    <row r="18" spans="2:58" x14ac:dyDescent="0.25">
      <c r="B18" s="259"/>
      <c r="C18" s="17" t="s">
        <v>22</v>
      </c>
      <c r="D18" s="50">
        <v>3321.4</v>
      </c>
      <c r="E18" s="50">
        <v>687.91</v>
      </c>
      <c r="F18" s="50">
        <v>1719.77</v>
      </c>
      <c r="G18" s="50">
        <v>4982.09</v>
      </c>
      <c r="H18" s="50">
        <v>1031.8599999999999</v>
      </c>
      <c r="I18" s="50">
        <v>1719.77</v>
      </c>
      <c r="J18" s="50">
        <v>7265.55</v>
      </c>
      <c r="K18" s="50">
        <v>1504.8</v>
      </c>
      <c r="L18" s="139">
        <v>1719.77</v>
      </c>
      <c r="M18" s="139">
        <v>8303.49</v>
      </c>
      <c r="N18" s="139">
        <v>1719.77</v>
      </c>
      <c r="O18" s="139">
        <v>12455.24</v>
      </c>
      <c r="P18" s="139">
        <v>2579.66</v>
      </c>
      <c r="Q18" s="139">
        <v>13285.58</v>
      </c>
      <c r="R18" s="139">
        <v>2751.63</v>
      </c>
      <c r="S18" s="139">
        <v>12455.24</v>
      </c>
      <c r="T18" s="139">
        <v>2579.66</v>
      </c>
      <c r="U18" s="139">
        <v>10794.54</v>
      </c>
      <c r="V18" s="139">
        <v>2235.6999999999998</v>
      </c>
      <c r="W18" s="139">
        <v>8303.49</v>
      </c>
      <c r="X18" s="50">
        <v>1719.77</v>
      </c>
      <c r="Y18" s="257" t="s">
        <v>473</v>
      </c>
      <c r="AA18" s="259"/>
      <c r="AB18" s="17" t="s">
        <v>22</v>
      </c>
      <c r="AC18" s="50">
        <v>3321.4</v>
      </c>
      <c r="AD18" s="50">
        <v>4982.09</v>
      </c>
      <c r="AE18" s="50">
        <v>7265.55</v>
      </c>
      <c r="AF18" s="50">
        <v>8303.49</v>
      </c>
      <c r="AG18" s="50">
        <v>12455.24</v>
      </c>
      <c r="AH18" s="50">
        <v>13285.58</v>
      </c>
      <c r="AI18" s="50">
        <v>10794.54</v>
      </c>
      <c r="AL18" s="259"/>
      <c r="AM18" s="17" t="s">
        <v>22</v>
      </c>
      <c r="AN18" s="139">
        <v>3321.4</v>
      </c>
      <c r="AO18" s="141">
        <f t="shared" si="0"/>
        <v>0</v>
      </c>
      <c r="AP18" s="139">
        <v>4982.09</v>
      </c>
      <c r="AQ18" s="141">
        <f t="shared" si="1"/>
        <v>0</v>
      </c>
      <c r="AR18" s="139">
        <v>7265.55</v>
      </c>
      <c r="AS18" s="141">
        <f t="shared" si="1"/>
        <v>0</v>
      </c>
      <c r="AT18" s="139">
        <v>8303.49</v>
      </c>
      <c r="AU18" s="141">
        <f t="shared" si="2"/>
        <v>0</v>
      </c>
      <c r="AV18" s="139">
        <v>12455.24</v>
      </c>
      <c r="AW18" s="141">
        <f t="shared" si="2"/>
        <v>0</v>
      </c>
      <c r="AX18" s="139">
        <v>13285.58</v>
      </c>
      <c r="AY18" s="141">
        <f t="shared" ref="AY18" si="26">(AX18-AX17)/AX17</f>
        <v>0</v>
      </c>
      <c r="AZ18" s="139">
        <v>10794.54</v>
      </c>
      <c r="BA18" s="141">
        <f t="shared" ref="BA18" si="27">(AZ18-AZ17)/AZ17</f>
        <v>0</v>
      </c>
      <c r="BC18" s="259"/>
      <c r="BD18" s="17" t="s">
        <v>22</v>
      </c>
      <c r="BE18" s="139">
        <v>8303.49</v>
      </c>
      <c r="BF18" s="141">
        <f t="shared" si="5"/>
        <v>0</v>
      </c>
    </row>
    <row r="19" spans="2:58" ht="15" customHeight="1" x14ac:dyDescent="0.25">
      <c r="B19" s="259"/>
      <c r="C19" s="17" t="s">
        <v>23</v>
      </c>
      <c r="D19" s="50">
        <v>3321.4</v>
      </c>
      <c r="E19" s="50">
        <v>687.91</v>
      </c>
      <c r="F19" s="55">
        <v>1719.77</v>
      </c>
      <c r="G19" s="50">
        <v>4982.09</v>
      </c>
      <c r="H19" s="50">
        <v>1031.8599999999999</v>
      </c>
      <c r="I19" s="55">
        <v>1719.77</v>
      </c>
      <c r="J19" s="50">
        <v>7265.55</v>
      </c>
      <c r="K19" s="50">
        <v>1504.8</v>
      </c>
      <c r="L19" s="138">
        <v>1719.77</v>
      </c>
      <c r="M19" s="139">
        <v>8303.49</v>
      </c>
      <c r="N19" s="138">
        <v>1719.77</v>
      </c>
      <c r="O19" s="139">
        <v>12455.24</v>
      </c>
      <c r="P19" s="139">
        <v>2579.66</v>
      </c>
      <c r="Q19" s="139">
        <v>13285.58</v>
      </c>
      <c r="R19" s="139">
        <v>2751.63</v>
      </c>
      <c r="S19" s="139">
        <v>12455.24</v>
      </c>
      <c r="T19" s="139">
        <v>2579.66</v>
      </c>
      <c r="U19" s="139">
        <v>10794.54</v>
      </c>
      <c r="V19" s="139">
        <v>2235.6999999999998</v>
      </c>
      <c r="W19" s="139">
        <v>8303.49</v>
      </c>
      <c r="X19" s="50">
        <v>1719.77</v>
      </c>
      <c r="Y19" s="257"/>
      <c r="AA19" s="259"/>
      <c r="AB19" s="17" t="s">
        <v>23</v>
      </c>
      <c r="AC19" s="50">
        <v>3321.4</v>
      </c>
      <c r="AD19" s="50">
        <v>4982.09</v>
      </c>
      <c r="AE19" s="50">
        <v>7265.55</v>
      </c>
      <c r="AF19" s="50">
        <v>8303.49</v>
      </c>
      <c r="AG19" s="50">
        <v>12455.24</v>
      </c>
      <c r="AH19" s="50">
        <v>13285.58</v>
      </c>
      <c r="AI19" s="50">
        <v>10794.54</v>
      </c>
      <c r="AL19" s="259"/>
      <c r="AM19" s="17" t="s">
        <v>23</v>
      </c>
      <c r="AN19" s="50">
        <v>3321.4</v>
      </c>
      <c r="AO19" s="134">
        <f t="shared" si="0"/>
        <v>0</v>
      </c>
      <c r="AP19" s="50">
        <v>4982.09</v>
      </c>
      <c r="AQ19" s="134">
        <f t="shared" si="1"/>
        <v>0</v>
      </c>
      <c r="AR19" s="50">
        <v>7265.55</v>
      </c>
      <c r="AS19" s="134">
        <f t="shared" si="1"/>
        <v>0</v>
      </c>
      <c r="AT19" s="50">
        <v>8303.49</v>
      </c>
      <c r="AU19" s="134">
        <f t="shared" si="2"/>
        <v>0</v>
      </c>
      <c r="AV19" s="50">
        <v>12455.24</v>
      </c>
      <c r="AW19" s="134">
        <f t="shared" si="2"/>
        <v>0</v>
      </c>
      <c r="AX19" s="50">
        <v>13285.58</v>
      </c>
      <c r="AY19" s="134">
        <f t="shared" ref="AY19" si="28">(AX19-AX18)/AX18</f>
        <v>0</v>
      </c>
      <c r="AZ19" s="50">
        <v>10794.54</v>
      </c>
      <c r="BA19" s="134">
        <f t="shared" ref="BA19" si="29">(AZ19-AZ18)/AZ18</f>
        <v>0</v>
      </c>
      <c r="BC19" s="259"/>
      <c r="BD19" s="17" t="s">
        <v>23</v>
      </c>
      <c r="BE19" s="50">
        <v>8303.49</v>
      </c>
      <c r="BF19" s="134">
        <f t="shared" si="5"/>
        <v>0</v>
      </c>
    </row>
    <row r="20" spans="2:58" x14ac:dyDescent="0.25">
      <c r="B20" s="259"/>
      <c r="C20" s="17" t="s">
        <v>24</v>
      </c>
      <c r="D20" s="50">
        <v>3426.36</v>
      </c>
      <c r="E20" s="55">
        <v>709.48</v>
      </c>
      <c r="F20" s="55">
        <v>1773.7</v>
      </c>
      <c r="G20" s="50">
        <v>5139.55</v>
      </c>
      <c r="H20" s="50">
        <v>1064.22</v>
      </c>
      <c r="I20" s="55">
        <v>1773.7</v>
      </c>
      <c r="J20" s="50">
        <v>7495.17</v>
      </c>
      <c r="K20" s="50">
        <v>1551.99</v>
      </c>
      <c r="L20" s="55">
        <v>1773.7</v>
      </c>
      <c r="M20" s="50">
        <v>8565.91</v>
      </c>
      <c r="N20" s="55">
        <v>1773.7</v>
      </c>
      <c r="O20" s="50">
        <v>12848.87</v>
      </c>
      <c r="P20" s="50">
        <v>2660.55</v>
      </c>
      <c r="Q20" s="50">
        <v>13705.46</v>
      </c>
      <c r="R20" s="50">
        <v>2837.93</v>
      </c>
      <c r="S20" s="50">
        <v>12848.87</v>
      </c>
      <c r="T20" s="50">
        <v>2660.55</v>
      </c>
      <c r="U20" s="50">
        <v>11135.68</v>
      </c>
      <c r="V20" s="50">
        <v>2305.81</v>
      </c>
      <c r="W20" s="50">
        <v>8565.91</v>
      </c>
      <c r="X20" s="55">
        <v>1773.7</v>
      </c>
      <c r="Y20" s="257"/>
      <c r="AA20" s="259"/>
      <c r="AB20" s="17" t="s">
        <v>24</v>
      </c>
      <c r="AC20" s="50">
        <v>3426.36</v>
      </c>
      <c r="AD20" s="50">
        <v>5139.55</v>
      </c>
      <c r="AE20" s="50">
        <v>7495.17</v>
      </c>
      <c r="AF20" s="50">
        <v>8565.91</v>
      </c>
      <c r="AG20" s="50">
        <v>12848.87</v>
      </c>
      <c r="AH20" s="50">
        <v>13705.46</v>
      </c>
      <c r="AI20" s="50">
        <v>11135.68</v>
      </c>
      <c r="AL20" s="259"/>
      <c r="AM20" s="17" t="s">
        <v>24</v>
      </c>
      <c r="AN20" s="50">
        <v>3426.36</v>
      </c>
      <c r="AO20" s="134">
        <f t="shared" si="0"/>
        <v>3.1601132052748851E-2</v>
      </c>
      <c r="AP20" s="50">
        <v>5139.55</v>
      </c>
      <c r="AQ20" s="134">
        <f t="shared" si="1"/>
        <v>3.1605209861724708E-2</v>
      </c>
      <c r="AR20" s="50">
        <v>7495.17</v>
      </c>
      <c r="AS20" s="134">
        <f t="shared" si="1"/>
        <v>3.1603939137436241E-2</v>
      </c>
      <c r="AT20" s="50">
        <v>8565.91</v>
      </c>
      <c r="AU20" s="134">
        <f t="shared" si="2"/>
        <v>3.1603578736169979E-2</v>
      </c>
      <c r="AV20" s="50">
        <v>12848.87</v>
      </c>
      <c r="AW20" s="134">
        <f t="shared" si="2"/>
        <v>3.1603566049309452E-2</v>
      </c>
      <c r="AX20" s="50">
        <v>13705.46</v>
      </c>
      <c r="AY20" s="134">
        <f t="shared" ref="AY20" si="30">(AX20-AX19)/AX19</f>
        <v>3.1604190407946001E-2</v>
      </c>
      <c r="AZ20" s="50">
        <v>11135.68</v>
      </c>
      <c r="BA20" s="134">
        <f t="shared" ref="BA20" si="31">(AZ20-AZ19)/AZ19</f>
        <v>3.1603014116395822E-2</v>
      </c>
      <c r="BC20" s="259"/>
      <c r="BD20" s="17" t="s">
        <v>24</v>
      </c>
      <c r="BE20" s="50">
        <v>8565.91</v>
      </c>
      <c r="BF20" s="134">
        <f t="shared" si="5"/>
        <v>3.1603578736169979E-2</v>
      </c>
    </row>
    <row r="21" spans="2:58" x14ac:dyDescent="0.25">
      <c r="B21" s="259"/>
      <c r="C21" s="17" t="s">
        <v>25</v>
      </c>
      <c r="D21" s="50">
        <v>3426.37</v>
      </c>
      <c r="E21" s="50">
        <v>709.48</v>
      </c>
      <c r="F21" s="55">
        <v>1773.7</v>
      </c>
      <c r="G21" s="50">
        <v>5139.55</v>
      </c>
      <c r="H21" s="50">
        <v>1064.22</v>
      </c>
      <c r="I21" s="55">
        <v>1773.7</v>
      </c>
      <c r="J21" s="50">
        <v>7495.17</v>
      </c>
      <c r="K21" s="50">
        <v>1551.99</v>
      </c>
      <c r="L21" s="55">
        <v>1773.7</v>
      </c>
      <c r="M21" s="50">
        <v>8565.91</v>
      </c>
      <c r="N21" s="55">
        <v>1773.7</v>
      </c>
      <c r="O21" s="50">
        <v>12848.87</v>
      </c>
      <c r="P21" s="50">
        <v>2660.56</v>
      </c>
      <c r="Q21" s="50">
        <v>13705.46</v>
      </c>
      <c r="R21" s="50">
        <v>2837.93</v>
      </c>
      <c r="S21" s="50">
        <v>12848.87</v>
      </c>
      <c r="T21" s="50">
        <v>2660.56</v>
      </c>
      <c r="U21" s="50">
        <v>11135.69</v>
      </c>
      <c r="V21" s="50">
        <v>2305.81</v>
      </c>
      <c r="W21" s="50">
        <v>8565.91</v>
      </c>
      <c r="X21" s="50">
        <v>1773.7</v>
      </c>
      <c r="Y21" s="257"/>
      <c r="AA21" s="259"/>
      <c r="AB21" s="17" t="s">
        <v>25</v>
      </c>
      <c r="AC21" s="50">
        <v>3426.37</v>
      </c>
      <c r="AD21" s="50">
        <v>5139.55</v>
      </c>
      <c r="AE21" s="50">
        <v>7495.17</v>
      </c>
      <c r="AF21" s="50">
        <v>8565.91</v>
      </c>
      <c r="AG21" s="50">
        <v>12848.87</v>
      </c>
      <c r="AH21" s="50">
        <v>13705.46</v>
      </c>
      <c r="AI21" s="50">
        <v>11135.69</v>
      </c>
      <c r="AL21" s="259"/>
      <c r="AM21" s="17" t="s">
        <v>25</v>
      </c>
      <c r="AN21" s="50">
        <v>3426.37</v>
      </c>
      <c r="AO21" s="134">
        <f t="shared" si="0"/>
        <v>2.9185491307870543E-6</v>
      </c>
      <c r="AP21" s="50">
        <v>5139.55</v>
      </c>
      <c r="AQ21" s="134">
        <f t="shared" si="1"/>
        <v>0</v>
      </c>
      <c r="AR21" s="50">
        <v>7495.17</v>
      </c>
      <c r="AS21" s="134">
        <f t="shared" si="1"/>
        <v>0</v>
      </c>
      <c r="AT21" s="50">
        <v>8565.91</v>
      </c>
      <c r="AU21" s="134">
        <f t="shared" si="2"/>
        <v>0</v>
      </c>
      <c r="AV21" s="50">
        <v>12848.87</v>
      </c>
      <c r="AW21" s="134">
        <f t="shared" si="2"/>
        <v>0</v>
      </c>
      <c r="AX21" s="50">
        <v>13705.46</v>
      </c>
      <c r="AY21" s="134">
        <f t="shared" ref="AY21" si="32">(AX21-AX20)/AX20</f>
        <v>0</v>
      </c>
      <c r="AZ21" s="50">
        <v>11135.69</v>
      </c>
      <c r="BA21" s="134">
        <f t="shared" ref="BA21" si="33">(AZ21-AZ20)/AZ20</f>
        <v>8.9801431077565798E-7</v>
      </c>
      <c r="BC21" s="259"/>
      <c r="BD21" s="17" t="s">
        <v>25</v>
      </c>
      <c r="BE21" s="50">
        <v>8565.91</v>
      </c>
      <c r="BF21" s="134">
        <f t="shared" si="5"/>
        <v>0</v>
      </c>
    </row>
    <row r="22" spans="2:58" x14ac:dyDescent="0.25">
      <c r="B22" s="259"/>
      <c r="C22" s="17" t="s">
        <v>28</v>
      </c>
      <c r="D22" s="55">
        <v>3426.37</v>
      </c>
      <c r="E22" s="55">
        <v>709.48</v>
      </c>
      <c r="F22" s="55">
        <v>1773.7</v>
      </c>
      <c r="G22" s="50">
        <v>5139.55</v>
      </c>
      <c r="H22" s="50">
        <v>1064.22</v>
      </c>
      <c r="I22" s="55">
        <v>1773.7</v>
      </c>
      <c r="J22" s="50">
        <v>7495.17</v>
      </c>
      <c r="K22" s="50">
        <v>1551.99</v>
      </c>
      <c r="L22" s="55">
        <v>1773.7</v>
      </c>
      <c r="M22" s="50">
        <v>8565.91</v>
      </c>
      <c r="N22" s="55">
        <v>1773.7</v>
      </c>
      <c r="O22" s="50">
        <v>12848.87</v>
      </c>
      <c r="P22" s="50">
        <v>2660.56</v>
      </c>
      <c r="Q22" s="50">
        <v>13705.46</v>
      </c>
      <c r="R22" s="50">
        <v>2837.93</v>
      </c>
      <c r="S22" s="50">
        <v>12848.87</v>
      </c>
      <c r="T22" s="50">
        <v>2660.56</v>
      </c>
      <c r="U22" s="50">
        <v>11135.69</v>
      </c>
      <c r="V22" s="50">
        <v>2305.81</v>
      </c>
      <c r="W22" s="50">
        <v>8565.91</v>
      </c>
      <c r="X22" s="50">
        <v>1773.7</v>
      </c>
      <c r="Y22" s="257"/>
      <c r="AA22" s="259"/>
      <c r="AB22" s="17" t="s">
        <v>28</v>
      </c>
      <c r="AC22" s="55">
        <v>3426.37</v>
      </c>
      <c r="AD22" s="50">
        <v>5139.55</v>
      </c>
      <c r="AE22" s="50">
        <v>7495.17</v>
      </c>
      <c r="AF22" s="50">
        <v>8565.91</v>
      </c>
      <c r="AG22" s="50">
        <v>12848.87</v>
      </c>
      <c r="AH22" s="50">
        <v>13705.46</v>
      </c>
      <c r="AI22" s="50">
        <v>11135.69</v>
      </c>
      <c r="AL22" s="259"/>
      <c r="AM22" s="17" t="s">
        <v>28</v>
      </c>
      <c r="AN22" s="55">
        <v>3426.37</v>
      </c>
      <c r="AO22" s="134">
        <f t="shared" si="0"/>
        <v>0</v>
      </c>
      <c r="AP22" s="50">
        <v>5139.55</v>
      </c>
      <c r="AQ22" s="134">
        <f t="shared" si="1"/>
        <v>0</v>
      </c>
      <c r="AR22" s="50">
        <v>7495.17</v>
      </c>
      <c r="AS22" s="134">
        <f t="shared" si="1"/>
        <v>0</v>
      </c>
      <c r="AT22" s="50">
        <v>8565.91</v>
      </c>
      <c r="AU22" s="134">
        <f t="shared" si="2"/>
        <v>0</v>
      </c>
      <c r="AV22" s="50">
        <v>12848.87</v>
      </c>
      <c r="AW22" s="134">
        <f t="shared" si="2"/>
        <v>0</v>
      </c>
      <c r="AX22" s="50">
        <v>13705.46</v>
      </c>
      <c r="AY22" s="134">
        <f t="shared" ref="AY22" si="34">(AX22-AX21)/AX21</f>
        <v>0</v>
      </c>
      <c r="AZ22" s="50">
        <v>11135.69</v>
      </c>
      <c r="BA22" s="134">
        <f t="shared" ref="BA22" si="35">(AZ22-AZ21)/AZ21</f>
        <v>0</v>
      </c>
      <c r="BC22" s="259"/>
      <c r="BD22" s="17" t="s">
        <v>28</v>
      </c>
      <c r="BE22" s="50">
        <v>8565.91</v>
      </c>
      <c r="BF22" s="134">
        <f t="shared" si="5"/>
        <v>0</v>
      </c>
    </row>
    <row r="23" spans="2:58" x14ac:dyDescent="0.25">
      <c r="B23" s="259"/>
      <c r="C23" s="17" t="s">
        <v>29</v>
      </c>
      <c r="D23" s="50">
        <v>3426.37</v>
      </c>
      <c r="E23" s="50">
        <v>709.48</v>
      </c>
      <c r="F23" s="55">
        <v>1773.7</v>
      </c>
      <c r="G23" s="50">
        <v>5139.55</v>
      </c>
      <c r="H23" s="50">
        <v>1064.22</v>
      </c>
      <c r="I23" s="55">
        <v>1773.7</v>
      </c>
      <c r="J23" s="50">
        <v>7495.17</v>
      </c>
      <c r="K23" s="50">
        <v>1551.99</v>
      </c>
      <c r="L23" s="55">
        <v>1773.7</v>
      </c>
      <c r="M23" s="50">
        <v>8565.91</v>
      </c>
      <c r="N23" s="55">
        <v>1773.7</v>
      </c>
      <c r="O23" s="50">
        <v>12848.87</v>
      </c>
      <c r="P23" s="50">
        <v>2660.56</v>
      </c>
      <c r="Q23" s="50">
        <v>13705.46</v>
      </c>
      <c r="R23" s="50">
        <v>2837.93</v>
      </c>
      <c r="S23" s="50">
        <v>12848.87</v>
      </c>
      <c r="T23" s="50">
        <v>2660.56</v>
      </c>
      <c r="U23" s="50">
        <v>11135.69</v>
      </c>
      <c r="V23" s="50">
        <v>2305.81</v>
      </c>
      <c r="W23" s="50">
        <v>8565.91</v>
      </c>
      <c r="X23" s="55">
        <v>1773.7</v>
      </c>
      <c r="Y23" s="257"/>
      <c r="AA23" s="259"/>
      <c r="AB23" s="17" t="s">
        <v>29</v>
      </c>
      <c r="AC23" s="50">
        <v>3426.37</v>
      </c>
      <c r="AD23" s="50">
        <v>5139.55</v>
      </c>
      <c r="AE23" s="50">
        <v>7495.17</v>
      </c>
      <c r="AF23" s="50">
        <v>8565.91</v>
      </c>
      <c r="AG23" s="50">
        <v>12848.87</v>
      </c>
      <c r="AH23" s="50">
        <v>13705.46</v>
      </c>
      <c r="AI23" s="50">
        <v>11135.69</v>
      </c>
      <c r="AL23" s="259"/>
      <c r="AM23" s="17" t="s">
        <v>29</v>
      </c>
      <c r="AN23" s="50">
        <v>3426.37</v>
      </c>
      <c r="AO23" s="134">
        <f t="shared" si="0"/>
        <v>0</v>
      </c>
      <c r="AP23" s="50">
        <v>5139.55</v>
      </c>
      <c r="AQ23" s="134">
        <f t="shared" si="1"/>
        <v>0</v>
      </c>
      <c r="AR23" s="50">
        <v>7495.17</v>
      </c>
      <c r="AS23" s="134">
        <f t="shared" si="1"/>
        <v>0</v>
      </c>
      <c r="AT23" s="50">
        <v>8565.91</v>
      </c>
      <c r="AU23" s="134">
        <f t="shared" si="2"/>
        <v>0</v>
      </c>
      <c r="AV23" s="50">
        <v>12848.87</v>
      </c>
      <c r="AW23" s="134">
        <f t="shared" si="2"/>
        <v>0</v>
      </c>
      <c r="AX23" s="50">
        <v>13705.46</v>
      </c>
      <c r="AY23" s="134">
        <f t="shared" ref="AY23" si="36">(AX23-AX22)/AX22</f>
        <v>0</v>
      </c>
      <c r="AZ23" s="50">
        <v>11135.69</v>
      </c>
      <c r="BA23" s="134">
        <f t="shared" ref="BA23" si="37">(AZ23-AZ22)/AZ22</f>
        <v>0</v>
      </c>
      <c r="BC23" s="259"/>
      <c r="BD23" s="17" t="s">
        <v>29</v>
      </c>
      <c r="BE23" s="50">
        <v>8565.91</v>
      </c>
      <c r="BF23" s="134">
        <f t="shared" si="5"/>
        <v>0</v>
      </c>
    </row>
    <row r="24" spans="2:58" x14ac:dyDescent="0.25">
      <c r="B24" s="259"/>
      <c r="C24" s="17" t="s">
        <v>30</v>
      </c>
      <c r="D24" s="50">
        <v>3426.37</v>
      </c>
      <c r="E24" s="50">
        <v>710.25</v>
      </c>
      <c r="F24" s="50">
        <v>1775.61</v>
      </c>
      <c r="G24" s="50">
        <v>5139.55</v>
      </c>
      <c r="H24" s="50">
        <v>1065.3699999999999</v>
      </c>
      <c r="I24" s="50">
        <v>1775.61</v>
      </c>
      <c r="J24" s="50">
        <v>7495.17</v>
      </c>
      <c r="K24" s="50">
        <v>1553.66</v>
      </c>
      <c r="L24" s="50">
        <v>1775.61</v>
      </c>
      <c r="M24" s="50">
        <v>8565.91</v>
      </c>
      <c r="N24" s="50">
        <v>1775.61</v>
      </c>
      <c r="O24" s="50">
        <v>12848.87</v>
      </c>
      <c r="P24" s="50">
        <v>2663.42</v>
      </c>
      <c r="Q24" s="50">
        <v>13705.46</v>
      </c>
      <c r="R24" s="50">
        <v>2840.98</v>
      </c>
      <c r="S24" s="50">
        <v>12848.87</v>
      </c>
      <c r="T24" s="50">
        <v>2663.42</v>
      </c>
      <c r="U24" s="50">
        <v>11135.69</v>
      </c>
      <c r="V24" s="50">
        <v>2308.3000000000002</v>
      </c>
      <c r="W24" s="50">
        <v>8565.91</v>
      </c>
      <c r="X24" s="50">
        <v>1775.61</v>
      </c>
      <c r="Y24" s="257" t="s">
        <v>474</v>
      </c>
      <c r="AA24" s="259"/>
      <c r="AB24" s="17" t="s">
        <v>30</v>
      </c>
      <c r="AC24" s="50">
        <v>3426.37</v>
      </c>
      <c r="AD24" s="50">
        <v>5139.55</v>
      </c>
      <c r="AE24" s="50">
        <v>7495.17</v>
      </c>
      <c r="AF24" s="50">
        <v>8565.91</v>
      </c>
      <c r="AG24" s="50">
        <v>12848.87</v>
      </c>
      <c r="AH24" s="50">
        <v>13705.46</v>
      </c>
      <c r="AI24" s="50">
        <v>11135.69</v>
      </c>
      <c r="AL24" s="259"/>
      <c r="AM24" s="17" t="s">
        <v>30</v>
      </c>
      <c r="AN24" s="50">
        <v>3426.37</v>
      </c>
      <c r="AO24" s="134">
        <f t="shared" si="0"/>
        <v>0</v>
      </c>
      <c r="AP24" s="50">
        <v>5139.55</v>
      </c>
      <c r="AQ24" s="134">
        <f t="shared" si="1"/>
        <v>0</v>
      </c>
      <c r="AR24" s="50">
        <v>7495.17</v>
      </c>
      <c r="AS24" s="134">
        <f t="shared" si="1"/>
        <v>0</v>
      </c>
      <c r="AT24" s="50">
        <v>8565.91</v>
      </c>
      <c r="AU24" s="134">
        <f t="shared" si="2"/>
        <v>0</v>
      </c>
      <c r="AV24" s="50">
        <v>12848.87</v>
      </c>
      <c r="AW24" s="134">
        <f t="shared" si="2"/>
        <v>0</v>
      </c>
      <c r="AX24" s="50">
        <v>13705.46</v>
      </c>
      <c r="AY24" s="134">
        <f t="shared" ref="AY24" si="38">(AX24-AX23)/AX23</f>
        <v>0</v>
      </c>
      <c r="AZ24" s="50">
        <v>11135.69</v>
      </c>
      <c r="BA24" s="134">
        <f t="shared" ref="BA24" si="39">(AZ24-AZ23)/AZ23</f>
        <v>0</v>
      </c>
      <c r="BC24" s="259"/>
      <c r="BD24" s="17" t="s">
        <v>30</v>
      </c>
      <c r="BE24" s="50">
        <v>8565.91</v>
      </c>
      <c r="BF24" s="134">
        <f t="shared" si="5"/>
        <v>0</v>
      </c>
    </row>
    <row r="25" spans="2:58" x14ac:dyDescent="0.25">
      <c r="B25" s="259"/>
      <c r="C25" s="17" t="s">
        <v>31</v>
      </c>
      <c r="D25" s="50">
        <v>3426.37</v>
      </c>
      <c r="E25" s="50">
        <v>710.25</v>
      </c>
      <c r="F25" s="55">
        <v>1775.61</v>
      </c>
      <c r="G25" s="50">
        <v>5139.55</v>
      </c>
      <c r="H25" s="50">
        <v>1065.3699999999999</v>
      </c>
      <c r="I25" s="55">
        <v>1775.61</v>
      </c>
      <c r="J25" s="50">
        <v>7495.17</v>
      </c>
      <c r="K25" s="50">
        <v>1553.66</v>
      </c>
      <c r="L25" s="55">
        <v>1775.61</v>
      </c>
      <c r="M25" s="50">
        <v>8565.91</v>
      </c>
      <c r="N25" s="55">
        <v>1775.61</v>
      </c>
      <c r="O25" s="50">
        <v>12848.87</v>
      </c>
      <c r="P25" s="50">
        <v>2663.42</v>
      </c>
      <c r="Q25" s="50">
        <v>13705.46</v>
      </c>
      <c r="R25" s="50">
        <v>2840.98</v>
      </c>
      <c r="S25" s="50">
        <v>12848.87</v>
      </c>
      <c r="T25" s="50">
        <v>2663.42</v>
      </c>
      <c r="U25" s="50">
        <v>11135.69</v>
      </c>
      <c r="V25" s="50">
        <v>2308.3000000000002</v>
      </c>
      <c r="W25" s="50">
        <v>8565.91</v>
      </c>
      <c r="X25" s="50">
        <v>1775.61</v>
      </c>
      <c r="Y25" s="257"/>
      <c r="AA25" s="259"/>
      <c r="AB25" s="17" t="s">
        <v>31</v>
      </c>
      <c r="AC25" s="50">
        <v>3426.37</v>
      </c>
      <c r="AD25" s="50">
        <v>5139.55</v>
      </c>
      <c r="AE25" s="50">
        <v>7495.17</v>
      </c>
      <c r="AF25" s="50">
        <v>8565.91</v>
      </c>
      <c r="AG25" s="50">
        <v>12848.87</v>
      </c>
      <c r="AH25" s="50">
        <v>13705.46</v>
      </c>
      <c r="AI25" s="50">
        <v>11135.69</v>
      </c>
      <c r="AL25" s="259"/>
      <c r="AM25" s="17" t="s">
        <v>31</v>
      </c>
      <c r="AN25" s="50">
        <v>3426.37</v>
      </c>
      <c r="AO25" s="134">
        <f t="shared" si="0"/>
        <v>0</v>
      </c>
      <c r="AP25" s="50">
        <v>5139.55</v>
      </c>
      <c r="AQ25" s="134">
        <f t="shared" si="1"/>
        <v>0</v>
      </c>
      <c r="AR25" s="50">
        <v>7495.17</v>
      </c>
      <c r="AS25" s="134">
        <f t="shared" si="1"/>
        <v>0</v>
      </c>
      <c r="AT25" s="50">
        <v>8565.91</v>
      </c>
      <c r="AU25" s="134">
        <f t="shared" si="2"/>
        <v>0</v>
      </c>
      <c r="AV25" s="50">
        <v>12848.87</v>
      </c>
      <c r="AW25" s="134">
        <f t="shared" si="2"/>
        <v>0</v>
      </c>
      <c r="AX25" s="50">
        <v>13705.46</v>
      </c>
      <c r="AY25" s="134">
        <f t="shared" ref="AY25" si="40">(AX25-AX24)/AX24</f>
        <v>0</v>
      </c>
      <c r="AZ25" s="50">
        <v>11135.69</v>
      </c>
      <c r="BA25" s="134">
        <f t="shared" ref="BA25" si="41">(AZ25-AZ24)/AZ24</f>
        <v>0</v>
      </c>
      <c r="BC25" s="259"/>
      <c r="BD25" s="17" t="s">
        <v>31</v>
      </c>
      <c r="BE25" s="50">
        <v>8565.91</v>
      </c>
      <c r="BF25" s="134">
        <f t="shared" si="5"/>
        <v>0</v>
      </c>
    </row>
    <row r="26" spans="2:58" x14ac:dyDescent="0.25">
      <c r="B26" s="259"/>
      <c r="C26" s="17" t="s">
        <v>32</v>
      </c>
      <c r="D26" s="50">
        <v>3426.37</v>
      </c>
      <c r="E26" s="55">
        <v>710.25</v>
      </c>
      <c r="F26" s="55">
        <v>1775.61</v>
      </c>
      <c r="G26" s="50">
        <v>5139.55</v>
      </c>
      <c r="H26" s="50">
        <v>1065.3699999999999</v>
      </c>
      <c r="I26" s="55">
        <v>1775.61</v>
      </c>
      <c r="J26" s="50">
        <v>7495.17</v>
      </c>
      <c r="K26" s="50">
        <v>1553.66</v>
      </c>
      <c r="L26" s="55">
        <v>1775.61</v>
      </c>
      <c r="M26" s="50">
        <v>8565.91</v>
      </c>
      <c r="N26" s="55">
        <v>1775.61</v>
      </c>
      <c r="O26" s="50">
        <v>12848.87</v>
      </c>
      <c r="P26" s="50">
        <v>2663.42</v>
      </c>
      <c r="Q26" s="50">
        <v>13705.46</v>
      </c>
      <c r="R26" s="50">
        <v>2840.98</v>
      </c>
      <c r="S26" s="50">
        <v>12848.87</v>
      </c>
      <c r="T26" s="50">
        <v>2663.42</v>
      </c>
      <c r="U26" s="50">
        <v>11135.69</v>
      </c>
      <c r="V26" s="50">
        <v>2308.3000000000002</v>
      </c>
      <c r="W26" s="50">
        <v>8565.91</v>
      </c>
      <c r="X26" s="55">
        <v>1775.61</v>
      </c>
      <c r="Y26" s="257"/>
      <c r="AA26" s="259"/>
      <c r="AB26" s="17" t="s">
        <v>32</v>
      </c>
      <c r="AC26" s="50">
        <v>3426.37</v>
      </c>
      <c r="AD26" s="50">
        <v>5139.55</v>
      </c>
      <c r="AE26" s="50">
        <v>7495.17</v>
      </c>
      <c r="AF26" s="50">
        <v>8565.91</v>
      </c>
      <c r="AG26" s="50">
        <v>12848.87</v>
      </c>
      <c r="AH26" s="50">
        <v>13705.46</v>
      </c>
      <c r="AI26" s="50">
        <v>11135.69</v>
      </c>
      <c r="AL26" s="259"/>
      <c r="AM26" s="17" t="s">
        <v>32</v>
      </c>
      <c r="AN26" s="50">
        <v>3426.37</v>
      </c>
      <c r="AO26" s="134">
        <f t="shared" si="0"/>
        <v>0</v>
      </c>
      <c r="AP26" s="50">
        <v>5139.55</v>
      </c>
      <c r="AQ26" s="134">
        <f t="shared" si="1"/>
        <v>0</v>
      </c>
      <c r="AR26" s="50">
        <v>7495.17</v>
      </c>
      <c r="AS26" s="134">
        <f t="shared" si="1"/>
        <v>0</v>
      </c>
      <c r="AT26" s="50">
        <v>8565.91</v>
      </c>
      <c r="AU26" s="134">
        <f t="shared" si="2"/>
        <v>0</v>
      </c>
      <c r="AV26" s="50">
        <v>12848.87</v>
      </c>
      <c r="AW26" s="134">
        <f t="shared" si="2"/>
        <v>0</v>
      </c>
      <c r="AX26" s="50">
        <v>13705.46</v>
      </c>
      <c r="AY26" s="134">
        <f t="shared" ref="AY26" si="42">(AX26-AX25)/AX25</f>
        <v>0</v>
      </c>
      <c r="AZ26" s="50">
        <v>11135.69</v>
      </c>
      <c r="BA26" s="134">
        <f t="shared" ref="BA26" si="43">(AZ26-AZ25)/AZ25</f>
        <v>0</v>
      </c>
      <c r="BC26" s="259"/>
      <c r="BD26" s="17" t="s">
        <v>32</v>
      </c>
      <c r="BE26" s="50">
        <v>8565.91</v>
      </c>
      <c r="BF26" s="134">
        <f t="shared" si="5"/>
        <v>0</v>
      </c>
    </row>
    <row r="27" spans="2:58" x14ac:dyDescent="0.25">
      <c r="B27" s="259"/>
      <c r="C27" s="17" t="s">
        <v>33</v>
      </c>
      <c r="D27" s="50">
        <v>3426.37</v>
      </c>
      <c r="E27" s="50">
        <v>710.25</v>
      </c>
      <c r="F27" s="55">
        <v>1775.61</v>
      </c>
      <c r="G27" s="50">
        <v>5139.55</v>
      </c>
      <c r="H27" s="50">
        <v>1065.3699999999999</v>
      </c>
      <c r="I27" s="55">
        <v>1775.61</v>
      </c>
      <c r="J27" s="50">
        <v>7495.17</v>
      </c>
      <c r="K27" s="50">
        <v>1553.66</v>
      </c>
      <c r="L27" s="55">
        <v>1775.61</v>
      </c>
      <c r="M27" s="50">
        <v>8565.91</v>
      </c>
      <c r="N27" s="55">
        <v>1775.61</v>
      </c>
      <c r="O27" s="50">
        <v>12848.87</v>
      </c>
      <c r="P27" s="50">
        <v>2663.42</v>
      </c>
      <c r="Q27" s="50">
        <v>13705.46</v>
      </c>
      <c r="R27" s="50">
        <v>2840.98</v>
      </c>
      <c r="S27" s="50">
        <v>12848.87</v>
      </c>
      <c r="T27" s="50">
        <v>2663.42</v>
      </c>
      <c r="U27" s="50">
        <v>11135.69</v>
      </c>
      <c r="V27" s="50">
        <v>2308.3000000000002</v>
      </c>
      <c r="W27" s="50">
        <v>8565.91</v>
      </c>
      <c r="X27" s="50">
        <v>1775.61</v>
      </c>
      <c r="Y27" s="257"/>
      <c r="AA27" s="259"/>
      <c r="AB27" s="17" t="s">
        <v>33</v>
      </c>
      <c r="AC27" s="50">
        <v>3426.37</v>
      </c>
      <c r="AD27" s="50">
        <v>5139.55</v>
      </c>
      <c r="AE27" s="50">
        <v>7495.17</v>
      </c>
      <c r="AF27" s="50">
        <v>8565.91</v>
      </c>
      <c r="AG27" s="50">
        <v>12848.87</v>
      </c>
      <c r="AH27" s="50">
        <v>13705.46</v>
      </c>
      <c r="AI27" s="50">
        <v>11135.69</v>
      </c>
      <c r="AL27" s="259"/>
      <c r="AM27" s="17" t="s">
        <v>33</v>
      </c>
      <c r="AN27" s="50">
        <v>3426.37</v>
      </c>
      <c r="AO27" s="134">
        <f t="shared" si="0"/>
        <v>0</v>
      </c>
      <c r="AP27" s="50">
        <v>5139.55</v>
      </c>
      <c r="AQ27" s="134">
        <f t="shared" si="1"/>
        <v>0</v>
      </c>
      <c r="AR27" s="50">
        <v>7495.17</v>
      </c>
      <c r="AS27" s="134">
        <f t="shared" si="1"/>
        <v>0</v>
      </c>
      <c r="AT27" s="50">
        <v>8565.91</v>
      </c>
      <c r="AU27" s="134">
        <f t="shared" si="2"/>
        <v>0</v>
      </c>
      <c r="AV27" s="50">
        <v>12848.87</v>
      </c>
      <c r="AW27" s="134">
        <f t="shared" si="2"/>
        <v>0</v>
      </c>
      <c r="AX27" s="50">
        <v>13705.46</v>
      </c>
      <c r="AY27" s="134">
        <f t="shared" ref="AY27" si="44">(AX27-AX26)/AX26</f>
        <v>0</v>
      </c>
      <c r="AZ27" s="50">
        <v>11135.69</v>
      </c>
      <c r="BA27" s="134">
        <f t="shared" ref="BA27" si="45">(AZ27-AZ26)/AZ26</f>
        <v>0</v>
      </c>
      <c r="BC27" s="259"/>
      <c r="BD27" s="17" t="s">
        <v>33</v>
      </c>
      <c r="BE27" s="50">
        <v>8565.91</v>
      </c>
      <c r="BF27" s="134">
        <f t="shared" si="5"/>
        <v>0</v>
      </c>
    </row>
    <row r="28" spans="2:58" x14ac:dyDescent="0.25">
      <c r="B28" s="260"/>
      <c r="C28" s="17" t="s">
        <v>34</v>
      </c>
      <c r="D28" s="55">
        <v>3426.37</v>
      </c>
      <c r="E28" s="55">
        <v>710.25</v>
      </c>
      <c r="F28" s="55">
        <v>1775.61</v>
      </c>
      <c r="G28" s="50">
        <v>5139.55</v>
      </c>
      <c r="H28" s="50">
        <v>1065.3699999999999</v>
      </c>
      <c r="I28" s="55">
        <v>1775.61</v>
      </c>
      <c r="J28" s="50">
        <v>7495.17</v>
      </c>
      <c r="K28" s="50">
        <v>1553.66</v>
      </c>
      <c r="L28" s="55">
        <v>1775.61</v>
      </c>
      <c r="M28" s="50">
        <v>8565.91</v>
      </c>
      <c r="N28" s="55">
        <v>1775.61</v>
      </c>
      <c r="O28" s="50">
        <v>12848.87</v>
      </c>
      <c r="P28" s="50">
        <v>2663.42</v>
      </c>
      <c r="Q28" s="50">
        <v>13705.46</v>
      </c>
      <c r="R28" s="50">
        <v>2840.98</v>
      </c>
      <c r="S28" s="50">
        <v>12848.87</v>
      </c>
      <c r="T28" s="50">
        <v>2663.42</v>
      </c>
      <c r="U28" s="50">
        <v>11135.69</v>
      </c>
      <c r="V28" s="50">
        <v>2308.3000000000002</v>
      </c>
      <c r="W28" s="50">
        <v>8565.91</v>
      </c>
      <c r="X28" s="50">
        <v>1775.61</v>
      </c>
      <c r="Y28" s="257"/>
      <c r="AA28" s="260"/>
      <c r="AB28" s="17" t="s">
        <v>34</v>
      </c>
      <c r="AC28" s="55">
        <v>3426.37</v>
      </c>
      <c r="AD28" s="50">
        <v>5139.55</v>
      </c>
      <c r="AE28" s="50">
        <v>7495.17</v>
      </c>
      <c r="AF28" s="50">
        <v>8565.91</v>
      </c>
      <c r="AG28" s="50">
        <v>12848.87</v>
      </c>
      <c r="AH28" s="50">
        <v>13705.46</v>
      </c>
      <c r="AI28" s="50">
        <v>11135.69</v>
      </c>
      <c r="AL28" s="260"/>
      <c r="AM28" s="17" t="s">
        <v>34</v>
      </c>
      <c r="AN28" s="55">
        <v>3426.37</v>
      </c>
      <c r="AO28" s="134">
        <f t="shared" si="0"/>
        <v>0</v>
      </c>
      <c r="AP28" s="50">
        <v>5139.55</v>
      </c>
      <c r="AQ28" s="134">
        <f t="shared" si="1"/>
        <v>0</v>
      </c>
      <c r="AR28" s="50">
        <v>7495.17</v>
      </c>
      <c r="AS28" s="134">
        <f t="shared" si="1"/>
        <v>0</v>
      </c>
      <c r="AT28" s="50">
        <v>8565.91</v>
      </c>
      <c r="AU28" s="134">
        <f t="shared" si="2"/>
        <v>0</v>
      </c>
      <c r="AV28" s="50">
        <v>12848.87</v>
      </c>
      <c r="AW28" s="134">
        <f t="shared" si="2"/>
        <v>0</v>
      </c>
      <c r="AX28" s="50">
        <v>13705.46</v>
      </c>
      <c r="AY28" s="134">
        <f t="shared" ref="AY28" si="46">(AX28-AX27)/AX27</f>
        <v>0</v>
      </c>
      <c r="AZ28" s="50">
        <v>11135.69</v>
      </c>
      <c r="BA28" s="134">
        <f t="shared" ref="BA28" si="47">(AZ28-AZ27)/AZ27</f>
        <v>0</v>
      </c>
      <c r="BC28" s="260"/>
      <c r="BD28" s="17" t="s">
        <v>34</v>
      </c>
      <c r="BE28" s="50">
        <v>8565.91</v>
      </c>
      <c r="BF28" s="134">
        <f t="shared" si="5"/>
        <v>0</v>
      </c>
    </row>
    <row r="29" spans="2:58" x14ac:dyDescent="0.25">
      <c r="B29" s="258">
        <v>2018</v>
      </c>
      <c r="C29" s="17" t="s">
        <v>16</v>
      </c>
      <c r="D29" s="50">
        <v>3426.37</v>
      </c>
      <c r="E29" s="50">
        <v>710.25</v>
      </c>
      <c r="F29" s="55">
        <v>1775.61</v>
      </c>
      <c r="G29" s="50">
        <v>5139.55</v>
      </c>
      <c r="H29" s="50">
        <v>1065.3699999999999</v>
      </c>
      <c r="I29" s="55">
        <v>1775.61</v>
      </c>
      <c r="J29" s="50">
        <v>7495.17</v>
      </c>
      <c r="K29" s="50">
        <v>1553.66</v>
      </c>
      <c r="L29" s="55">
        <v>1775.61</v>
      </c>
      <c r="M29" s="50">
        <v>8565.91</v>
      </c>
      <c r="N29" s="55">
        <v>1775.61</v>
      </c>
      <c r="O29" s="50">
        <v>12848.87</v>
      </c>
      <c r="P29" s="50">
        <v>2663.42</v>
      </c>
      <c r="Q29" s="50">
        <v>13705.46</v>
      </c>
      <c r="R29" s="50">
        <v>2840.98</v>
      </c>
      <c r="S29" s="50">
        <v>12848.87</v>
      </c>
      <c r="T29" s="50">
        <v>2663.42</v>
      </c>
      <c r="U29" s="50">
        <v>11135.69</v>
      </c>
      <c r="V29" s="50">
        <v>2308.3000000000002</v>
      </c>
      <c r="W29" s="50">
        <v>8565.91</v>
      </c>
      <c r="X29" s="55">
        <v>1775.61</v>
      </c>
      <c r="Y29" s="257"/>
      <c r="AA29" s="258">
        <v>2018</v>
      </c>
      <c r="AB29" s="17" t="s">
        <v>16</v>
      </c>
      <c r="AC29" s="50">
        <v>3426.37</v>
      </c>
      <c r="AD29" s="50">
        <v>5139.55</v>
      </c>
      <c r="AE29" s="50">
        <v>7495.17</v>
      </c>
      <c r="AF29" s="50">
        <v>8565.91</v>
      </c>
      <c r="AG29" s="50">
        <v>12848.87</v>
      </c>
      <c r="AH29" s="50">
        <v>13705.46</v>
      </c>
      <c r="AI29" s="50">
        <v>11135.69</v>
      </c>
      <c r="AL29" s="258">
        <v>2018</v>
      </c>
      <c r="AM29" s="17" t="s">
        <v>16</v>
      </c>
      <c r="AN29" s="50">
        <v>3426.37</v>
      </c>
      <c r="AO29" s="134">
        <f t="shared" si="0"/>
        <v>0</v>
      </c>
      <c r="AP29" s="50">
        <v>5139.55</v>
      </c>
      <c r="AQ29" s="134">
        <f t="shared" si="1"/>
        <v>0</v>
      </c>
      <c r="AR29" s="50">
        <v>7495.17</v>
      </c>
      <c r="AS29" s="134">
        <f t="shared" si="1"/>
        <v>0</v>
      </c>
      <c r="AT29" s="50">
        <v>8565.91</v>
      </c>
      <c r="AU29" s="134">
        <f t="shared" si="2"/>
        <v>0</v>
      </c>
      <c r="AV29" s="50">
        <v>12848.87</v>
      </c>
      <c r="AW29" s="134">
        <f t="shared" si="2"/>
        <v>0</v>
      </c>
      <c r="AX29" s="50">
        <v>13705.46</v>
      </c>
      <c r="AY29" s="134">
        <f t="shared" ref="AY29" si="48">(AX29-AX28)/AX28</f>
        <v>0</v>
      </c>
      <c r="AZ29" s="50">
        <v>11135.69</v>
      </c>
      <c r="BA29" s="134">
        <f t="shared" ref="BA29" si="49">(AZ29-AZ28)/AZ28</f>
        <v>0</v>
      </c>
      <c r="BC29" s="258">
        <v>2018</v>
      </c>
      <c r="BD29" s="17" t="s">
        <v>16</v>
      </c>
      <c r="BE29" s="50">
        <v>8565.91</v>
      </c>
      <c r="BF29" s="134">
        <f t="shared" si="5"/>
        <v>0</v>
      </c>
    </row>
    <row r="30" spans="2:58" x14ac:dyDescent="0.25">
      <c r="B30" s="259"/>
      <c r="C30" s="17" t="s">
        <v>22</v>
      </c>
      <c r="D30" s="50">
        <v>3422.55</v>
      </c>
      <c r="E30" s="50">
        <v>818.77</v>
      </c>
      <c r="F30" s="50">
        <v>2046.93</v>
      </c>
      <c r="G30" s="50">
        <v>5133.82</v>
      </c>
      <c r="H30" s="50">
        <v>1228.1600000000001</v>
      </c>
      <c r="I30" s="50">
        <v>2046.93</v>
      </c>
      <c r="J30" s="50">
        <v>7486.82</v>
      </c>
      <c r="K30" s="50">
        <v>1791.06</v>
      </c>
      <c r="L30" s="50">
        <v>2046.93</v>
      </c>
      <c r="M30" s="50">
        <v>8556.3700000000008</v>
      </c>
      <c r="N30" s="50">
        <v>2046.93</v>
      </c>
      <c r="O30" s="50">
        <v>12834.56</v>
      </c>
      <c r="P30" s="50">
        <v>3070.39</v>
      </c>
      <c r="Q30" s="50">
        <v>13690.19</v>
      </c>
      <c r="R30" s="50">
        <v>3275.08</v>
      </c>
      <c r="S30" s="50">
        <v>12834.56</v>
      </c>
      <c r="T30" s="50">
        <v>3070.39</v>
      </c>
      <c r="U30" s="50">
        <v>11123.28</v>
      </c>
      <c r="V30" s="50">
        <v>2661</v>
      </c>
      <c r="W30" s="50">
        <v>8556.3700000000008</v>
      </c>
      <c r="X30" s="50">
        <v>2046.93</v>
      </c>
      <c r="Y30" s="257" t="s">
        <v>475</v>
      </c>
      <c r="AA30" s="259"/>
      <c r="AB30" s="17" t="s">
        <v>22</v>
      </c>
      <c r="AC30" s="50">
        <v>3422.55</v>
      </c>
      <c r="AD30" s="50">
        <v>5133.82</v>
      </c>
      <c r="AE30" s="50">
        <v>7486.82</v>
      </c>
      <c r="AF30" s="50">
        <v>8556.3700000000008</v>
      </c>
      <c r="AG30" s="50">
        <v>12834.56</v>
      </c>
      <c r="AH30" s="50">
        <v>13690.19</v>
      </c>
      <c r="AI30" s="50">
        <v>11123.28</v>
      </c>
      <c r="AL30" s="259"/>
      <c r="AM30" s="17" t="s">
        <v>22</v>
      </c>
      <c r="AN30" s="50">
        <v>3422.55</v>
      </c>
      <c r="AO30" s="134">
        <f t="shared" si="0"/>
        <v>-1.1148825141475407E-3</v>
      </c>
      <c r="AP30" s="50">
        <v>5133.82</v>
      </c>
      <c r="AQ30" s="134">
        <f t="shared" si="1"/>
        <v>-1.1148835987587382E-3</v>
      </c>
      <c r="AR30" s="50">
        <v>7486.82</v>
      </c>
      <c r="AS30" s="134">
        <f t="shared" si="1"/>
        <v>-1.1140507820370136E-3</v>
      </c>
      <c r="AT30" s="50">
        <v>8556.3700000000008</v>
      </c>
      <c r="AU30" s="134">
        <f t="shared" si="2"/>
        <v>-1.1137170481593964E-3</v>
      </c>
      <c r="AV30" s="50">
        <v>12834.56</v>
      </c>
      <c r="AW30" s="134">
        <f t="shared" si="2"/>
        <v>-1.1137166147685601E-3</v>
      </c>
      <c r="AX30" s="50">
        <v>13690.19</v>
      </c>
      <c r="AY30" s="134">
        <f t="shared" ref="AY30" si="50">(AX30-AX29)/AX29</f>
        <v>-1.1141545048468727E-3</v>
      </c>
      <c r="AZ30" s="50">
        <v>11123.28</v>
      </c>
      <c r="BA30" s="134">
        <f t="shared" ref="BA30" si="51">(AZ30-AZ29)/AZ29</f>
        <v>-1.1144347588698908E-3</v>
      </c>
      <c r="BC30" s="259"/>
      <c r="BD30" s="17" t="s">
        <v>22</v>
      </c>
      <c r="BE30" s="50">
        <v>8556.3700000000008</v>
      </c>
      <c r="BF30" s="134">
        <f t="shared" si="5"/>
        <v>-1.1137170481593964E-3</v>
      </c>
    </row>
    <row r="31" spans="2:58" x14ac:dyDescent="0.25">
      <c r="B31" s="259"/>
      <c r="C31" s="17" t="s">
        <v>23</v>
      </c>
      <c r="D31" s="50">
        <v>3422.55</v>
      </c>
      <c r="E31" s="50">
        <v>818.77</v>
      </c>
      <c r="F31" s="55">
        <v>2046.93</v>
      </c>
      <c r="G31" s="50">
        <v>5133.82</v>
      </c>
      <c r="H31" s="50">
        <v>1228.1600000000001</v>
      </c>
      <c r="I31" s="55">
        <v>2046.93</v>
      </c>
      <c r="J31" s="50">
        <v>7486.82</v>
      </c>
      <c r="K31" s="50">
        <v>1791.06</v>
      </c>
      <c r="L31" s="55">
        <v>2046.93</v>
      </c>
      <c r="M31" s="50">
        <v>8556.3700000000008</v>
      </c>
      <c r="N31" s="55">
        <v>2046.93</v>
      </c>
      <c r="O31" s="50">
        <v>12834.56</v>
      </c>
      <c r="P31" s="50">
        <v>3070.39</v>
      </c>
      <c r="Q31" s="50">
        <v>13690.19</v>
      </c>
      <c r="R31" s="50">
        <v>3275.08</v>
      </c>
      <c r="S31" s="50">
        <v>12834.56</v>
      </c>
      <c r="T31" s="50">
        <v>3070.39</v>
      </c>
      <c r="U31" s="50">
        <v>11123.28</v>
      </c>
      <c r="V31" s="50">
        <v>2661</v>
      </c>
      <c r="W31" s="50">
        <v>8556.3700000000008</v>
      </c>
      <c r="X31" s="50">
        <v>2046.93</v>
      </c>
      <c r="Y31" s="257"/>
      <c r="AA31" s="259"/>
      <c r="AB31" s="17" t="s">
        <v>23</v>
      </c>
      <c r="AC31" s="50">
        <v>3422.55</v>
      </c>
      <c r="AD31" s="50">
        <v>5133.82</v>
      </c>
      <c r="AE31" s="50">
        <v>7486.82</v>
      </c>
      <c r="AF31" s="50">
        <v>8556.3700000000008</v>
      </c>
      <c r="AG31" s="50">
        <v>12834.56</v>
      </c>
      <c r="AH31" s="50">
        <v>13690.19</v>
      </c>
      <c r="AI31" s="50">
        <v>11123.28</v>
      </c>
      <c r="AL31" s="259"/>
      <c r="AM31" s="17" t="s">
        <v>23</v>
      </c>
      <c r="AN31" s="50">
        <v>3422.55</v>
      </c>
      <c r="AO31" s="134">
        <f t="shared" si="0"/>
        <v>0</v>
      </c>
      <c r="AP31" s="50">
        <v>5133.82</v>
      </c>
      <c r="AQ31" s="134">
        <f t="shared" si="1"/>
        <v>0</v>
      </c>
      <c r="AR31" s="50">
        <v>7486.82</v>
      </c>
      <c r="AS31" s="134">
        <f t="shared" si="1"/>
        <v>0</v>
      </c>
      <c r="AT31" s="50">
        <v>8556.3700000000008</v>
      </c>
      <c r="AU31" s="134">
        <f t="shared" si="2"/>
        <v>0</v>
      </c>
      <c r="AV31" s="50">
        <v>12834.56</v>
      </c>
      <c r="AW31" s="134">
        <f t="shared" si="2"/>
        <v>0</v>
      </c>
      <c r="AX31" s="50">
        <v>13690.19</v>
      </c>
      <c r="AY31" s="134">
        <f t="shared" ref="AY31" si="52">(AX31-AX30)/AX30</f>
        <v>0</v>
      </c>
      <c r="AZ31" s="50">
        <v>11123.28</v>
      </c>
      <c r="BA31" s="134">
        <f t="shared" ref="BA31" si="53">(AZ31-AZ30)/AZ30</f>
        <v>0</v>
      </c>
      <c r="BC31" s="259"/>
      <c r="BD31" s="17" t="s">
        <v>23</v>
      </c>
      <c r="BE31" s="50">
        <v>8556.3700000000008</v>
      </c>
      <c r="BF31" s="134">
        <f t="shared" si="5"/>
        <v>0</v>
      </c>
    </row>
    <row r="32" spans="2:58" x14ac:dyDescent="0.25">
      <c r="B32" s="259"/>
      <c r="C32" s="17" t="s">
        <v>24</v>
      </c>
      <c r="D32" s="50">
        <v>3422.55</v>
      </c>
      <c r="E32" s="55">
        <v>818.77</v>
      </c>
      <c r="F32" s="55">
        <v>2046.93</v>
      </c>
      <c r="G32" s="50">
        <v>5133.82</v>
      </c>
      <c r="H32" s="50">
        <v>1228.1600000000001</v>
      </c>
      <c r="I32" s="55">
        <v>2046.93</v>
      </c>
      <c r="J32" s="50">
        <v>7486.82</v>
      </c>
      <c r="K32" s="50">
        <v>1791.06</v>
      </c>
      <c r="L32" s="55">
        <v>2046.93</v>
      </c>
      <c r="M32" s="50">
        <v>8556.3700000000008</v>
      </c>
      <c r="N32" s="55">
        <v>2046.93</v>
      </c>
      <c r="O32" s="50">
        <v>12834.56</v>
      </c>
      <c r="P32" s="50">
        <v>3070.39</v>
      </c>
      <c r="Q32" s="50">
        <v>13690.19</v>
      </c>
      <c r="R32" s="50">
        <v>3275.08</v>
      </c>
      <c r="S32" s="50">
        <v>12834.56</v>
      </c>
      <c r="T32" s="50">
        <v>3070.39</v>
      </c>
      <c r="U32" s="50">
        <v>11123.28</v>
      </c>
      <c r="V32" s="50">
        <v>2661</v>
      </c>
      <c r="W32" s="50">
        <v>8556.3700000000008</v>
      </c>
      <c r="X32" s="55">
        <v>2046.93</v>
      </c>
      <c r="Y32" s="257"/>
      <c r="AA32" s="259"/>
      <c r="AB32" s="17" t="s">
        <v>24</v>
      </c>
      <c r="AC32" s="50">
        <v>3422.55</v>
      </c>
      <c r="AD32" s="50">
        <v>5133.82</v>
      </c>
      <c r="AE32" s="50">
        <v>7486.82</v>
      </c>
      <c r="AF32" s="50">
        <v>8556.3700000000008</v>
      </c>
      <c r="AG32" s="50">
        <v>12834.56</v>
      </c>
      <c r="AH32" s="50">
        <v>13690.19</v>
      </c>
      <c r="AI32" s="50">
        <v>11123.28</v>
      </c>
      <c r="AL32" s="259"/>
      <c r="AM32" s="17" t="s">
        <v>24</v>
      </c>
      <c r="AN32" s="50">
        <v>3422.55</v>
      </c>
      <c r="AO32" s="134">
        <f t="shared" si="0"/>
        <v>0</v>
      </c>
      <c r="AP32" s="50">
        <v>5133.82</v>
      </c>
      <c r="AQ32" s="134">
        <f t="shared" si="1"/>
        <v>0</v>
      </c>
      <c r="AR32" s="50">
        <v>7486.82</v>
      </c>
      <c r="AS32" s="134">
        <f t="shared" si="1"/>
        <v>0</v>
      </c>
      <c r="AT32" s="50">
        <v>8556.3700000000008</v>
      </c>
      <c r="AU32" s="134">
        <f t="shared" si="2"/>
        <v>0</v>
      </c>
      <c r="AV32" s="50">
        <v>12834.56</v>
      </c>
      <c r="AW32" s="134">
        <f t="shared" si="2"/>
        <v>0</v>
      </c>
      <c r="AX32" s="50">
        <v>13690.19</v>
      </c>
      <c r="AY32" s="134">
        <f t="shared" ref="AY32" si="54">(AX32-AX31)/AX31</f>
        <v>0</v>
      </c>
      <c r="AZ32" s="50">
        <v>11123.28</v>
      </c>
      <c r="BA32" s="134">
        <f t="shared" ref="BA32" si="55">(AZ32-AZ31)/AZ31</f>
        <v>0</v>
      </c>
      <c r="BC32" s="259"/>
      <c r="BD32" s="17" t="s">
        <v>24</v>
      </c>
      <c r="BE32" s="50">
        <v>8556.3700000000008</v>
      </c>
      <c r="BF32" s="134">
        <f t="shared" si="5"/>
        <v>0</v>
      </c>
    </row>
    <row r="33" spans="2:58" x14ac:dyDescent="0.25">
      <c r="B33" s="259"/>
      <c r="C33" s="17" t="s">
        <v>25</v>
      </c>
      <c r="D33" s="50">
        <v>3422.55</v>
      </c>
      <c r="E33" s="50">
        <v>818.77</v>
      </c>
      <c r="F33" s="55">
        <v>2046.93</v>
      </c>
      <c r="G33" s="50">
        <v>5133.82</v>
      </c>
      <c r="H33" s="50">
        <v>1228.1600000000001</v>
      </c>
      <c r="I33" s="55">
        <v>2046.93</v>
      </c>
      <c r="J33" s="50">
        <v>7486.82</v>
      </c>
      <c r="K33" s="50">
        <v>1791.06</v>
      </c>
      <c r="L33" s="55">
        <v>2046.93</v>
      </c>
      <c r="M33" s="50">
        <v>8556.3700000000008</v>
      </c>
      <c r="N33" s="55">
        <v>2046.93</v>
      </c>
      <c r="O33" s="50">
        <v>12834.56</v>
      </c>
      <c r="P33" s="50">
        <v>3070.39</v>
      </c>
      <c r="Q33" s="50">
        <v>13690.19</v>
      </c>
      <c r="R33" s="50">
        <v>3275.08</v>
      </c>
      <c r="S33" s="50">
        <v>12834.56</v>
      </c>
      <c r="T33" s="50">
        <v>3070.39</v>
      </c>
      <c r="U33" s="50">
        <v>11123.28</v>
      </c>
      <c r="V33" s="50">
        <v>2661</v>
      </c>
      <c r="W33" s="50">
        <v>8556.3700000000008</v>
      </c>
      <c r="X33" s="50">
        <v>2046.93</v>
      </c>
      <c r="Y33" s="257"/>
      <c r="AA33" s="259"/>
      <c r="AB33" s="17" t="s">
        <v>25</v>
      </c>
      <c r="AC33" s="50">
        <v>3422.55</v>
      </c>
      <c r="AD33" s="50">
        <v>5133.82</v>
      </c>
      <c r="AE33" s="50">
        <v>7486.82</v>
      </c>
      <c r="AF33" s="50">
        <v>8556.3700000000008</v>
      </c>
      <c r="AG33" s="50">
        <v>12834.56</v>
      </c>
      <c r="AH33" s="50">
        <v>13690.19</v>
      </c>
      <c r="AI33" s="50">
        <v>11123.28</v>
      </c>
      <c r="AL33" s="259"/>
      <c r="AM33" s="17" t="s">
        <v>25</v>
      </c>
      <c r="AN33" s="50">
        <v>3422.55</v>
      </c>
      <c r="AO33" s="134">
        <f t="shared" si="0"/>
        <v>0</v>
      </c>
      <c r="AP33" s="50">
        <v>5133.82</v>
      </c>
      <c r="AQ33" s="134">
        <f t="shared" si="1"/>
        <v>0</v>
      </c>
      <c r="AR33" s="50">
        <v>7486.82</v>
      </c>
      <c r="AS33" s="134">
        <f t="shared" si="1"/>
        <v>0</v>
      </c>
      <c r="AT33" s="50">
        <v>8556.3700000000008</v>
      </c>
      <c r="AU33" s="134">
        <f t="shared" si="2"/>
        <v>0</v>
      </c>
      <c r="AV33" s="50">
        <v>12834.56</v>
      </c>
      <c r="AW33" s="134">
        <f t="shared" si="2"/>
        <v>0</v>
      </c>
      <c r="AX33" s="50">
        <v>13690.19</v>
      </c>
      <c r="AY33" s="134">
        <f t="shared" ref="AY33" si="56">(AX33-AX32)/AX32</f>
        <v>0</v>
      </c>
      <c r="AZ33" s="50">
        <v>11123.28</v>
      </c>
      <c r="BA33" s="134">
        <f t="shared" ref="BA33" si="57">(AZ33-AZ32)/AZ32</f>
        <v>0</v>
      </c>
      <c r="BC33" s="259"/>
      <c r="BD33" s="17" t="s">
        <v>25</v>
      </c>
      <c r="BE33" s="50">
        <v>8556.3700000000008</v>
      </c>
      <c r="BF33" s="134">
        <f t="shared" si="5"/>
        <v>0</v>
      </c>
    </row>
    <row r="34" spans="2:58" x14ac:dyDescent="0.25">
      <c r="B34" s="259"/>
      <c r="C34" s="17" t="s">
        <v>28</v>
      </c>
      <c r="D34" s="55">
        <v>3537.87</v>
      </c>
      <c r="E34" s="55">
        <v>846.16</v>
      </c>
      <c r="F34" s="55">
        <v>2115.4</v>
      </c>
      <c r="G34" s="50">
        <v>5306.81</v>
      </c>
      <c r="H34" s="50">
        <v>1269.24</v>
      </c>
      <c r="I34" s="55">
        <v>2115.4</v>
      </c>
      <c r="J34" s="50">
        <v>7739.1</v>
      </c>
      <c r="K34" s="50">
        <v>1850.98</v>
      </c>
      <c r="L34" s="55">
        <v>2115.4</v>
      </c>
      <c r="M34" s="50">
        <v>8844.68</v>
      </c>
      <c r="N34" s="55">
        <v>2115.4</v>
      </c>
      <c r="O34" s="50">
        <v>13267.02</v>
      </c>
      <c r="P34" s="50">
        <v>3173.1</v>
      </c>
      <c r="Q34" s="50">
        <v>14151.49</v>
      </c>
      <c r="R34" s="50">
        <v>3384.64</v>
      </c>
      <c r="S34" s="50">
        <v>13267.02</v>
      </c>
      <c r="T34" s="50">
        <v>3173.1</v>
      </c>
      <c r="U34" s="50">
        <v>11498.08</v>
      </c>
      <c r="V34" s="50">
        <v>2750.02</v>
      </c>
      <c r="W34" s="50">
        <v>8844.68</v>
      </c>
      <c r="X34" s="50">
        <v>2115.4</v>
      </c>
      <c r="Y34" s="257"/>
      <c r="AA34" s="259"/>
      <c r="AB34" s="17" t="s">
        <v>28</v>
      </c>
      <c r="AC34" s="55">
        <v>3537.87</v>
      </c>
      <c r="AD34" s="50">
        <v>5306.81</v>
      </c>
      <c r="AE34" s="50">
        <v>7739.1</v>
      </c>
      <c r="AF34" s="50">
        <v>8844.68</v>
      </c>
      <c r="AG34" s="50">
        <v>13267.02</v>
      </c>
      <c r="AH34" s="50">
        <v>14151.49</v>
      </c>
      <c r="AI34" s="50">
        <v>11498.08</v>
      </c>
      <c r="AL34" s="259"/>
      <c r="AM34" s="17" t="s">
        <v>28</v>
      </c>
      <c r="AN34" s="55">
        <v>3537.87</v>
      </c>
      <c r="AO34" s="134">
        <f t="shared" si="0"/>
        <v>3.3694175395538324E-2</v>
      </c>
      <c r="AP34" s="50">
        <v>5306.81</v>
      </c>
      <c r="AQ34" s="134">
        <f t="shared" si="1"/>
        <v>3.3696156078709558E-2</v>
      </c>
      <c r="AR34" s="50">
        <v>7739.1</v>
      </c>
      <c r="AS34" s="134">
        <f t="shared" si="1"/>
        <v>3.3696549402817307E-2</v>
      </c>
      <c r="AT34" s="50">
        <v>8844.68</v>
      </c>
      <c r="AU34" s="134">
        <f t="shared" si="2"/>
        <v>3.3695363804977986E-2</v>
      </c>
      <c r="AV34" s="50">
        <v>13267.02</v>
      </c>
      <c r="AW34" s="134">
        <f t="shared" si="2"/>
        <v>3.3694961105016533E-2</v>
      </c>
      <c r="AX34" s="50">
        <v>14151.49</v>
      </c>
      <c r="AY34" s="134">
        <f t="shared" ref="AY34" si="58">(AX34-AX33)/AX33</f>
        <v>3.3695660907554915E-2</v>
      </c>
      <c r="AZ34" s="50">
        <v>11498.08</v>
      </c>
      <c r="BA34" s="134">
        <f t="shared" ref="BA34" si="59">(AZ34-AZ33)/AZ33</f>
        <v>3.3695097129623569E-2</v>
      </c>
      <c r="BC34" s="259"/>
      <c r="BD34" s="17" t="s">
        <v>28</v>
      </c>
      <c r="BE34" s="50">
        <v>8844.68</v>
      </c>
      <c r="BF34" s="134">
        <f t="shared" si="5"/>
        <v>3.3695363804977986E-2</v>
      </c>
    </row>
    <row r="35" spans="2:58" ht="15" customHeight="1" x14ac:dyDescent="0.25">
      <c r="B35" s="259"/>
      <c r="C35" s="17" t="s">
        <v>29</v>
      </c>
      <c r="D35" s="50">
        <v>3537.87</v>
      </c>
      <c r="E35" s="50">
        <v>846.16</v>
      </c>
      <c r="F35" s="55">
        <v>2115.4</v>
      </c>
      <c r="G35" s="50">
        <v>5306.81</v>
      </c>
      <c r="H35" s="50">
        <v>1269.24</v>
      </c>
      <c r="I35" s="55">
        <v>2115.4</v>
      </c>
      <c r="J35" s="50">
        <v>7739.1</v>
      </c>
      <c r="K35" s="50">
        <v>1850.98</v>
      </c>
      <c r="L35" s="55">
        <v>2115.4</v>
      </c>
      <c r="M35" s="50">
        <v>8844.68</v>
      </c>
      <c r="N35" s="55">
        <v>2115.4</v>
      </c>
      <c r="O35" s="50">
        <v>13267.02</v>
      </c>
      <c r="P35" s="50">
        <v>3173.1</v>
      </c>
      <c r="Q35" s="50">
        <v>14151.49</v>
      </c>
      <c r="R35" s="50">
        <v>3384.64</v>
      </c>
      <c r="S35" s="50">
        <v>13267.02</v>
      </c>
      <c r="T35" s="50">
        <v>3173.1</v>
      </c>
      <c r="U35" s="50">
        <v>11498.08</v>
      </c>
      <c r="V35" s="50">
        <v>2750.02</v>
      </c>
      <c r="W35" s="50">
        <v>8844.68</v>
      </c>
      <c r="X35" s="55">
        <v>2115.4</v>
      </c>
      <c r="Y35" s="257"/>
      <c r="AA35" s="259"/>
      <c r="AB35" s="17" t="s">
        <v>29</v>
      </c>
      <c r="AC35" s="50">
        <v>3537.87</v>
      </c>
      <c r="AD35" s="50">
        <v>5306.81</v>
      </c>
      <c r="AE35" s="50">
        <v>7739.1</v>
      </c>
      <c r="AF35" s="50">
        <v>8844.68</v>
      </c>
      <c r="AG35" s="50">
        <v>13267.02</v>
      </c>
      <c r="AH35" s="50">
        <v>14151.49</v>
      </c>
      <c r="AI35" s="50">
        <v>11498.08</v>
      </c>
      <c r="AL35" s="259"/>
      <c r="AM35" s="17" t="s">
        <v>29</v>
      </c>
      <c r="AN35" s="50">
        <v>3537.87</v>
      </c>
      <c r="AO35" s="134">
        <f t="shared" si="0"/>
        <v>0</v>
      </c>
      <c r="AP35" s="50">
        <v>5306.81</v>
      </c>
      <c r="AQ35" s="134">
        <f t="shared" si="1"/>
        <v>0</v>
      </c>
      <c r="AR35" s="50">
        <v>7739.1</v>
      </c>
      <c r="AS35" s="134">
        <f t="shared" si="1"/>
        <v>0</v>
      </c>
      <c r="AT35" s="50">
        <v>8844.68</v>
      </c>
      <c r="AU35" s="134">
        <f t="shared" si="2"/>
        <v>0</v>
      </c>
      <c r="AV35" s="50">
        <v>13267.02</v>
      </c>
      <c r="AW35" s="134">
        <f t="shared" si="2"/>
        <v>0</v>
      </c>
      <c r="AX35" s="50">
        <v>14151.49</v>
      </c>
      <c r="AY35" s="134">
        <f t="shared" ref="AY35" si="60">(AX35-AX34)/AX34</f>
        <v>0</v>
      </c>
      <c r="AZ35" s="50">
        <v>11498.08</v>
      </c>
      <c r="BA35" s="134">
        <f t="shared" ref="BA35" si="61">(AZ35-AZ34)/AZ34</f>
        <v>0</v>
      </c>
      <c r="BC35" s="259"/>
      <c r="BD35" s="17" t="s">
        <v>29</v>
      </c>
      <c r="BE35" s="50">
        <v>8844.68</v>
      </c>
      <c r="BF35" s="134">
        <f t="shared" si="5"/>
        <v>0</v>
      </c>
    </row>
    <row r="36" spans="2:58" x14ac:dyDescent="0.25">
      <c r="B36" s="259"/>
      <c r="C36" s="17" t="s">
        <v>30</v>
      </c>
      <c r="D36" s="50">
        <v>3537.87</v>
      </c>
      <c r="E36" s="50">
        <v>846.78</v>
      </c>
      <c r="F36" s="50">
        <v>2116.94</v>
      </c>
      <c r="G36" s="50">
        <v>5306.81</v>
      </c>
      <c r="H36" s="50">
        <v>1270.1600000000001</v>
      </c>
      <c r="I36" s="50">
        <v>2116.94</v>
      </c>
      <c r="J36" s="50">
        <v>7739.1</v>
      </c>
      <c r="K36" s="50">
        <v>1852.32</v>
      </c>
      <c r="L36" s="50">
        <v>2116.94</v>
      </c>
      <c r="M36" s="50">
        <v>8844.68</v>
      </c>
      <c r="N36" s="50">
        <v>2116.94</v>
      </c>
      <c r="O36" s="50">
        <v>13267.02</v>
      </c>
      <c r="P36" s="50">
        <v>3175.41</v>
      </c>
      <c r="Q36" s="50">
        <v>14151.49</v>
      </c>
      <c r="R36" s="50">
        <v>3387.1</v>
      </c>
      <c r="S36" s="50">
        <v>13267.02</v>
      </c>
      <c r="T36" s="50">
        <v>3175.41</v>
      </c>
      <c r="U36" s="50">
        <v>11498.08</v>
      </c>
      <c r="V36" s="50">
        <v>2752.02</v>
      </c>
      <c r="W36" s="50">
        <v>8844.68</v>
      </c>
      <c r="X36" s="50">
        <v>2116.94</v>
      </c>
      <c r="Y36" s="257"/>
      <c r="AA36" s="259"/>
      <c r="AB36" s="17" t="s">
        <v>30</v>
      </c>
      <c r="AC36" s="50">
        <v>3537.87</v>
      </c>
      <c r="AD36" s="50">
        <v>5306.81</v>
      </c>
      <c r="AE36" s="50">
        <v>7739.1</v>
      </c>
      <c r="AF36" s="50">
        <v>8844.68</v>
      </c>
      <c r="AG36" s="50">
        <v>13267.02</v>
      </c>
      <c r="AH36" s="50">
        <v>14151.49</v>
      </c>
      <c r="AI36" s="50">
        <v>11498.08</v>
      </c>
      <c r="AL36" s="259"/>
      <c r="AM36" s="17" t="s">
        <v>30</v>
      </c>
      <c r="AN36" s="50">
        <v>3537.87</v>
      </c>
      <c r="AO36" s="134">
        <f t="shared" si="0"/>
        <v>0</v>
      </c>
      <c r="AP36" s="50">
        <v>5306.81</v>
      </c>
      <c r="AQ36" s="134">
        <f t="shared" si="1"/>
        <v>0</v>
      </c>
      <c r="AR36" s="50">
        <v>7739.1</v>
      </c>
      <c r="AS36" s="134">
        <f t="shared" si="1"/>
        <v>0</v>
      </c>
      <c r="AT36" s="50">
        <v>8844.68</v>
      </c>
      <c r="AU36" s="134">
        <f t="shared" si="2"/>
        <v>0</v>
      </c>
      <c r="AV36" s="50">
        <v>13267.02</v>
      </c>
      <c r="AW36" s="134">
        <f t="shared" si="2"/>
        <v>0</v>
      </c>
      <c r="AX36" s="50">
        <v>14151.49</v>
      </c>
      <c r="AY36" s="134">
        <f t="shared" ref="AY36" si="62">(AX36-AX35)/AX35</f>
        <v>0</v>
      </c>
      <c r="AZ36" s="50">
        <v>11498.08</v>
      </c>
      <c r="BA36" s="134">
        <f t="shared" ref="BA36" si="63">(AZ36-AZ35)/AZ35</f>
        <v>0</v>
      </c>
      <c r="BC36" s="259"/>
      <c r="BD36" s="17" t="s">
        <v>30</v>
      </c>
      <c r="BE36" s="50">
        <v>8844.68</v>
      </c>
      <c r="BF36" s="134">
        <f t="shared" si="5"/>
        <v>0</v>
      </c>
    </row>
    <row r="37" spans="2:58" x14ac:dyDescent="0.25">
      <c r="B37" s="259"/>
      <c r="C37" s="17" t="s">
        <v>31</v>
      </c>
      <c r="D37" s="50">
        <v>3537.87</v>
      </c>
      <c r="E37" s="50">
        <v>846.78</v>
      </c>
      <c r="F37" s="55">
        <v>2116.94</v>
      </c>
      <c r="G37" s="50">
        <v>5306.81</v>
      </c>
      <c r="H37" s="50">
        <v>1270.1600000000001</v>
      </c>
      <c r="I37" s="55">
        <v>2116.94</v>
      </c>
      <c r="J37" s="50">
        <v>7739.1</v>
      </c>
      <c r="K37" s="50">
        <v>1852.32</v>
      </c>
      <c r="L37" s="55">
        <v>2116.94</v>
      </c>
      <c r="M37" s="50">
        <v>8844.68</v>
      </c>
      <c r="N37" s="55">
        <v>2116.94</v>
      </c>
      <c r="O37" s="50">
        <v>13267.02</v>
      </c>
      <c r="P37" s="50">
        <v>3175.41</v>
      </c>
      <c r="Q37" s="50">
        <v>14151.49</v>
      </c>
      <c r="R37" s="50">
        <v>3387.1</v>
      </c>
      <c r="S37" s="50">
        <v>13267.02</v>
      </c>
      <c r="T37" s="50">
        <v>3175.41</v>
      </c>
      <c r="U37" s="50">
        <v>11498.08</v>
      </c>
      <c r="V37" s="50">
        <v>2752.02</v>
      </c>
      <c r="W37" s="50">
        <v>8844.68</v>
      </c>
      <c r="X37" s="50">
        <v>2116.94</v>
      </c>
      <c r="Y37" s="257"/>
      <c r="AA37" s="259"/>
      <c r="AB37" s="17" t="s">
        <v>31</v>
      </c>
      <c r="AC37" s="50">
        <v>3537.87</v>
      </c>
      <c r="AD37" s="50">
        <v>5306.81</v>
      </c>
      <c r="AE37" s="50">
        <v>7739.1</v>
      </c>
      <c r="AF37" s="50">
        <v>8844.68</v>
      </c>
      <c r="AG37" s="50">
        <v>13267.02</v>
      </c>
      <c r="AH37" s="50">
        <v>14151.49</v>
      </c>
      <c r="AI37" s="50">
        <v>11498.08</v>
      </c>
      <c r="AL37" s="259"/>
      <c r="AM37" s="17" t="s">
        <v>31</v>
      </c>
      <c r="AN37" s="50">
        <v>3537.87</v>
      </c>
      <c r="AO37" s="134">
        <f t="shared" si="0"/>
        <v>0</v>
      </c>
      <c r="AP37" s="50">
        <v>5306.81</v>
      </c>
      <c r="AQ37" s="134">
        <f t="shared" si="1"/>
        <v>0</v>
      </c>
      <c r="AR37" s="50">
        <v>7739.1</v>
      </c>
      <c r="AS37" s="134">
        <f t="shared" si="1"/>
        <v>0</v>
      </c>
      <c r="AT37" s="50">
        <v>8844.68</v>
      </c>
      <c r="AU37" s="134">
        <f t="shared" si="2"/>
        <v>0</v>
      </c>
      <c r="AV37" s="50">
        <v>13267.02</v>
      </c>
      <c r="AW37" s="134">
        <f t="shared" si="2"/>
        <v>0</v>
      </c>
      <c r="AX37" s="50">
        <v>14151.49</v>
      </c>
      <c r="AY37" s="134">
        <f t="shared" ref="AY37" si="64">(AX37-AX36)/AX36</f>
        <v>0</v>
      </c>
      <c r="AZ37" s="50">
        <v>11498.08</v>
      </c>
      <c r="BA37" s="134">
        <f t="shared" ref="BA37" si="65">(AZ37-AZ36)/AZ36</f>
        <v>0</v>
      </c>
      <c r="BC37" s="259"/>
      <c r="BD37" s="17" t="s">
        <v>31</v>
      </c>
      <c r="BE37" s="50">
        <v>8844.68</v>
      </c>
      <c r="BF37" s="134">
        <f t="shared" si="5"/>
        <v>0</v>
      </c>
    </row>
    <row r="38" spans="2:58" x14ac:dyDescent="0.25">
      <c r="B38" s="259"/>
      <c r="C38" s="17" t="s">
        <v>32</v>
      </c>
      <c r="D38" s="50">
        <v>3537.87</v>
      </c>
      <c r="E38" s="55">
        <v>846.78</v>
      </c>
      <c r="F38" s="55">
        <v>2116.94</v>
      </c>
      <c r="G38" s="50">
        <v>5306.81</v>
      </c>
      <c r="H38" s="50">
        <v>1270.1600000000001</v>
      </c>
      <c r="I38" s="55">
        <v>2116.94</v>
      </c>
      <c r="J38" s="50">
        <v>7739.1</v>
      </c>
      <c r="K38" s="50">
        <v>1852.32</v>
      </c>
      <c r="L38" s="55">
        <v>2116.94</v>
      </c>
      <c r="M38" s="50">
        <v>8844.68</v>
      </c>
      <c r="N38" s="55">
        <v>2116.94</v>
      </c>
      <c r="O38" s="50">
        <v>13267.02</v>
      </c>
      <c r="P38" s="50">
        <v>3175.41</v>
      </c>
      <c r="Q38" s="50">
        <v>14151.49</v>
      </c>
      <c r="R38" s="50">
        <v>3387.1</v>
      </c>
      <c r="S38" s="50">
        <v>13267.02</v>
      </c>
      <c r="T38" s="50">
        <v>3175.41</v>
      </c>
      <c r="U38" s="50">
        <v>11498.08</v>
      </c>
      <c r="V38" s="50">
        <v>2752.02</v>
      </c>
      <c r="W38" s="50">
        <v>8844.68</v>
      </c>
      <c r="X38" s="55">
        <v>2116.94</v>
      </c>
      <c r="Y38" s="257"/>
      <c r="AA38" s="259"/>
      <c r="AB38" s="17" t="s">
        <v>32</v>
      </c>
      <c r="AC38" s="50">
        <v>3537.87</v>
      </c>
      <c r="AD38" s="50">
        <v>5306.81</v>
      </c>
      <c r="AE38" s="50">
        <v>7739.1</v>
      </c>
      <c r="AF38" s="50">
        <v>8844.68</v>
      </c>
      <c r="AG38" s="50">
        <v>13267.02</v>
      </c>
      <c r="AH38" s="50">
        <v>14151.49</v>
      </c>
      <c r="AI38" s="50">
        <v>11498.08</v>
      </c>
      <c r="AL38" s="259"/>
      <c r="AM38" s="17" t="s">
        <v>32</v>
      </c>
      <c r="AN38" s="50">
        <v>3537.87</v>
      </c>
      <c r="AO38" s="134">
        <f t="shared" si="0"/>
        <v>0</v>
      </c>
      <c r="AP38" s="50">
        <v>5306.81</v>
      </c>
      <c r="AQ38" s="134">
        <f t="shared" si="1"/>
        <v>0</v>
      </c>
      <c r="AR38" s="50">
        <v>7739.1</v>
      </c>
      <c r="AS38" s="134">
        <f t="shared" si="1"/>
        <v>0</v>
      </c>
      <c r="AT38" s="50">
        <v>8844.68</v>
      </c>
      <c r="AU38" s="134">
        <f t="shared" si="2"/>
        <v>0</v>
      </c>
      <c r="AV38" s="50">
        <v>13267.02</v>
      </c>
      <c r="AW38" s="134">
        <f t="shared" si="2"/>
        <v>0</v>
      </c>
      <c r="AX38" s="50">
        <v>14151.49</v>
      </c>
      <c r="AY38" s="134">
        <f t="shared" ref="AY38" si="66">(AX38-AX37)/AX37</f>
        <v>0</v>
      </c>
      <c r="AZ38" s="50">
        <v>11498.08</v>
      </c>
      <c r="BA38" s="134">
        <f t="shared" ref="BA38" si="67">(AZ38-AZ37)/AZ37</f>
        <v>0</v>
      </c>
      <c r="BC38" s="259"/>
      <c r="BD38" s="17" t="s">
        <v>32</v>
      </c>
      <c r="BE38" s="50">
        <v>8844.68</v>
      </c>
      <c r="BF38" s="134">
        <f t="shared" si="5"/>
        <v>0</v>
      </c>
    </row>
    <row r="39" spans="2:58" x14ac:dyDescent="0.25">
      <c r="B39" s="259"/>
      <c r="C39" s="17" t="s">
        <v>33</v>
      </c>
      <c r="D39" s="50">
        <v>2469.14</v>
      </c>
      <c r="E39" s="50">
        <v>942.75</v>
      </c>
      <c r="F39" s="55">
        <v>2356.87</v>
      </c>
      <c r="G39" s="50">
        <v>3703.72</v>
      </c>
      <c r="H39" s="50">
        <v>1414.12</v>
      </c>
      <c r="I39" s="55">
        <v>2356.87</v>
      </c>
      <c r="J39" s="50">
        <v>5401.25</v>
      </c>
      <c r="K39" s="50">
        <v>2062.2600000000002</v>
      </c>
      <c r="L39" s="55">
        <v>2356.87</v>
      </c>
      <c r="M39" s="50">
        <v>6172.86</v>
      </c>
      <c r="N39" s="55">
        <v>2356.87</v>
      </c>
      <c r="O39" s="50">
        <v>9259.2900000000009</v>
      </c>
      <c r="P39" s="50">
        <v>3535.31</v>
      </c>
      <c r="Q39" s="50">
        <v>9876.58</v>
      </c>
      <c r="R39" s="50">
        <v>3770.99</v>
      </c>
      <c r="S39" s="50">
        <v>9259.2900000000009</v>
      </c>
      <c r="T39" s="50">
        <v>3535.31</v>
      </c>
      <c r="U39" s="50">
        <v>8024.72</v>
      </c>
      <c r="V39" s="50">
        <v>3063.93</v>
      </c>
      <c r="W39" s="50">
        <v>6172.86</v>
      </c>
      <c r="X39" s="50">
        <v>2356.87</v>
      </c>
      <c r="Y39" s="257"/>
      <c r="AA39" s="259"/>
      <c r="AB39" s="17" t="s">
        <v>33</v>
      </c>
      <c r="AC39" s="50">
        <v>2469.14</v>
      </c>
      <c r="AD39" s="50">
        <v>3703.72</v>
      </c>
      <c r="AE39" s="50">
        <v>5401.25</v>
      </c>
      <c r="AF39" s="50">
        <v>6172.86</v>
      </c>
      <c r="AG39" s="50">
        <v>9259.2900000000009</v>
      </c>
      <c r="AH39" s="50">
        <v>9876.58</v>
      </c>
      <c r="AI39" s="50">
        <v>8024.72</v>
      </c>
      <c r="AL39" s="259"/>
      <c r="AM39" s="17" t="s">
        <v>33</v>
      </c>
      <c r="AN39" s="50">
        <v>2469.14</v>
      </c>
      <c r="AO39" s="134">
        <f t="shared" si="0"/>
        <v>-0.30208289168341407</v>
      </c>
      <c r="AP39" s="50">
        <v>3703.72</v>
      </c>
      <c r="AQ39" s="134">
        <f t="shared" si="1"/>
        <v>-0.30208166487965471</v>
      </c>
      <c r="AR39" s="50">
        <v>5401.25</v>
      </c>
      <c r="AS39" s="134">
        <f t="shared" si="1"/>
        <v>-0.30208292953961058</v>
      </c>
      <c r="AT39" s="50">
        <v>6172.86</v>
      </c>
      <c r="AU39" s="134">
        <f t="shared" si="2"/>
        <v>-0.30208215560088103</v>
      </c>
      <c r="AV39" s="50">
        <v>9259.2900000000009</v>
      </c>
      <c r="AW39" s="134">
        <f t="shared" si="2"/>
        <v>-0.30208215560088092</v>
      </c>
      <c r="AX39" s="50">
        <v>9876.58</v>
      </c>
      <c r="AY39" s="134">
        <f t="shared" ref="AY39" si="68">(AX39-AX38)/AX38</f>
        <v>-0.30208197158037775</v>
      </c>
      <c r="AZ39" s="50">
        <v>8024.72</v>
      </c>
      <c r="BA39" s="134">
        <f t="shared" ref="BA39" si="69">(AZ39-AZ38)/AZ38</f>
        <v>-0.30208173886422773</v>
      </c>
      <c r="BC39" s="259"/>
      <c r="BD39" s="17" t="s">
        <v>33</v>
      </c>
      <c r="BE39" s="50">
        <v>6172.86</v>
      </c>
      <c r="BF39" s="134">
        <f t="shared" si="5"/>
        <v>-0.30208215560088103</v>
      </c>
    </row>
    <row r="40" spans="2:58" x14ac:dyDescent="0.25">
      <c r="B40" s="260"/>
      <c r="C40" s="17" t="s">
        <v>34</v>
      </c>
      <c r="D40" s="55">
        <v>2469.14</v>
      </c>
      <c r="E40" s="55">
        <v>942.75</v>
      </c>
      <c r="F40" s="55">
        <v>2356.87</v>
      </c>
      <c r="G40" s="50">
        <v>3703.72</v>
      </c>
      <c r="H40" s="50">
        <v>1414.12</v>
      </c>
      <c r="I40" s="55">
        <v>2356.87</v>
      </c>
      <c r="J40" s="50">
        <v>5401.25</v>
      </c>
      <c r="K40" s="50">
        <v>2062.2600000000002</v>
      </c>
      <c r="L40" s="55">
        <v>2356.87</v>
      </c>
      <c r="M40" s="50">
        <v>6172.86</v>
      </c>
      <c r="N40" s="55">
        <v>2356.87</v>
      </c>
      <c r="O40" s="50">
        <v>9259.2900000000009</v>
      </c>
      <c r="P40" s="50">
        <v>3535.31</v>
      </c>
      <c r="Q40" s="50">
        <v>9876.58</v>
      </c>
      <c r="R40" s="50">
        <v>3770.99</v>
      </c>
      <c r="S40" s="50">
        <v>9259.2900000000009</v>
      </c>
      <c r="T40" s="50">
        <v>3535.31</v>
      </c>
      <c r="U40" s="50">
        <v>8024.72</v>
      </c>
      <c r="V40" s="50">
        <v>3063.93</v>
      </c>
      <c r="W40" s="50">
        <v>6172.86</v>
      </c>
      <c r="X40" s="50">
        <v>2356.87</v>
      </c>
      <c r="Y40" s="257"/>
      <c r="AA40" s="260"/>
      <c r="AB40" s="17" t="s">
        <v>34</v>
      </c>
      <c r="AC40" s="55">
        <v>2469.14</v>
      </c>
      <c r="AD40" s="50">
        <v>3703.72</v>
      </c>
      <c r="AE40" s="50">
        <v>5401.25</v>
      </c>
      <c r="AF40" s="50">
        <v>6172.86</v>
      </c>
      <c r="AG40" s="50">
        <v>9259.2900000000009</v>
      </c>
      <c r="AH40" s="50">
        <v>9876.58</v>
      </c>
      <c r="AI40" s="50">
        <v>8024.72</v>
      </c>
      <c r="AL40" s="260"/>
      <c r="AM40" s="17" t="s">
        <v>34</v>
      </c>
      <c r="AN40" s="55">
        <v>2469.14</v>
      </c>
      <c r="AO40" s="134">
        <f t="shared" si="0"/>
        <v>0</v>
      </c>
      <c r="AP40" s="50">
        <v>3703.72</v>
      </c>
      <c r="AQ40" s="134">
        <f t="shared" si="1"/>
        <v>0</v>
      </c>
      <c r="AR40" s="50">
        <v>5401.25</v>
      </c>
      <c r="AS40" s="134">
        <f t="shared" si="1"/>
        <v>0</v>
      </c>
      <c r="AT40" s="50">
        <v>6172.86</v>
      </c>
      <c r="AU40" s="134">
        <f t="shared" si="2"/>
        <v>0</v>
      </c>
      <c r="AV40" s="50">
        <v>9259.2900000000009</v>
      </c>
      <c r="AW40" s="134">
        <f t="shared" si="2"/>
        <v>0</v>
      </c>
      <c r="AX40" s="50">
        <v>9876.58</v>
      </c>
      <c r="AY40" s="134">
        <f t="shared" ref="AY40" si="70">(AX40-AX39)/AX39</f>
        <v>0</v>
      </c>
      <c r="AZ40" s="50">
        <v>8024.72</v>
      </c>
      <c r="BA40" s="134">
        <f t="shared" ref="BA40" si="71">(AZ40-AZ39)/AZ39</f>
        <v>0</v>
      </c>
      <c r="BC40" s="260"/>
      <c r="BD40" s="17" t="s">
        <v>34</v>
      </c>
      <c r="BE40" s="50">
        <v>6172.86</v>
      </c>
      <c r="BF40" s="134">
        <f t="shared" si="5"/>
        <v>0</v>
      </c>
    </row>
    <row r="41" spans="2:58" x14ac:dyDescent="0.25">
      <c r="B41" s="258">
        <v>2019</v>
      </c>
      <c r="C41" s="17" t="s">
        <v>16</v>
      </c>
      <c r="D41" s="50">
        <v>2469.14</v>
      </c>
      <c r="E41" s="50">
        <v>942.75</v>
      </c>
      <c r="F41" s="55">
        <v>2356.87</v>
      </c>
      <c r="G41" s="50">
        <v>3703.72</v>
      </c>
      <c r="H41" s="50">
        <v>1414.12</v>
      </c>
      <c r="I41" s="55">
        <v>2356.87</v>
      </c>
      <c r="J41" s="50">
        <v>5401.25</v>
      </c>
      <c r="K41" s="50">
        <v>2062.2600000000002</v>
      </c>
      <c r="L41" s="55">
        <v>2356.87</v>
      </c>
      <c r="M41" s="50">
        <v>6172.86</v>
      </c>
      <c r="N41" s="55">
        <v>2356.87</v>
      </c>
      <c r="O41" s="50">
        <v>9259.2900000000009</v>
      </c>
      <c r="P41" s="50">
        <v>3535.31</v>
      </c>
      <c r="Q41" s="50">
        <v>9876.58</v>
      </c>
      <c r="R41" s="50">
        <v>3770.99</v>
      </c>
      <c r="S41" s="50">
        <v>9259.2900000000009</v>
      </c>
      <c r="T41" s="50">
        <v>3535.31</v>
      </c>
      <c r="U41" s="50">
        <v>8024.72</v>
      </c>
      <c r="V41" s="50">
        <v>3063.93</v>
      </c>
      <c r="W41" s="50">
        <v>6172.86</v>
      </c>
      <c r="X41" s="55">
        <v>2356.87</v>
      </c>
      <c r="Y41" s="257"/>
      <c r="AA41" s="258">
        <v>2019</v>
      </c>
      <c r="AB41" s="17" t="s">
        <v>16</v>
      </c>
      <c r="AC41" s="50">
        <v>2469.14</v>
      </c>
      <c r="AD41" s="50">
        <v>3703.72</v>
      </c>
      <c r="AE41" s="50">
        <v>5401.25</v>
      </c>
      <c r="AF41" s="50">
        <v>6172.86</v>
      </c>
      <c r="AG41" s="50">
        <v>9259.2900000000009</v>
      </c>
      <c r="AH41" s="50">
        <v>9876.58</v>
      </c>
      <c r="AI41" s="50">
        <v>8024.72</v>
      </c>
      <c r="AL41" s="258">
        <v>2019</v>
      </c>
      <c r="AM41" s="17" t="s">
        <v>16</v>
      </c>
      <c r="AN41" s="50">
        <v>2469.14</v>
      </c>
      <c r="AO41" s="134">
        <f t="shared" si="0"/>
        <v>0</v>
      </c>
      <c r="AP41" s="50">
        <v>3703.72</v>
      </c>
      <c r="AQ41" s="134">
        <f t="shared" si="1"/>
        <v>0</v>
      </c>
      <c r="AR41" s="50">
        <v>5401.25</v>
      </c>
      <c r="AS41" s="134">
        <f t="shared" si="1"/>
        <v>0</v>
      </c>
      <c r="AT41" s="50">
        <v>6172.86</v>
      </c>
      <c r="AU41" s="134">
        <f t="shared" si="2"/>
        <v>0</v>
      </c>
      <c r="AV41" s="50">
        <v>9259.2900000000009</v>
      </c>
      <c r="AW41" s="134">
        <f t="shared" si="2"/>
        <v>0</v>
      </c>
      <c r="AX41" s="50">
        <v>9876.58</v>
      </c>
      <c r="AY41" s="134">
        <f t="shared" ref="AY41" si="72">(AX41-AX40)/AX40</f>
        <v>0</v>
      </c>
      <c r="AZ41" s="50">
        <v>8024.72</v>
      </c>
      <c r="BA41" s="134">
        <f t="shared" ref="BA41" si="73">(AZ41-AZ40)/AZ40</f>
        <v>0</v>
      </c>
      <c r="BC41" s="258">
        <v>2019</v>
      </c>
      <c r="BD41" s="17" t="s">
        <v>16</v>
      </c>
      <c r="BE41" s="50">
        <v>6172.86</v>
      </c>
      <c r="BF41" s="134">
        <f t="shared" si="5"/>
        <v>0</v>
      </c>
    </row>
    <row r="42" spans="2:58" x14ac:dyDescent="0.25">
      <c r="B42" s="259"/>
      <c r="C42" s="17" t="s">
        <v>22</v>
      </c>
      <c r="D42" s="50">
        <v>2469.14</v>
      </c>
      <c r="E42" s="50">
        <v>1007.16</v>
      </c>
      <c r="F42" s="50">
        <v>2517.89</v>
      </c>
      <c r="G42" s="50">
        <v>3703.72</v>
      </c>
      <c r="H42" s="50">
        <v>1510.73</v>
      </c>
      <c r="I42" s="50">
        <v>2517.89</v>
      </c>
      <c r="J42" s="50">
        <v>5401.25</v>
      </c>
      <c r="K42" s="50">
        <v>2203.15</v>
      </c>
      <c r="L42" s="50">
        <v>2517.89</v>
      </c>
      <c r="M42" s="50">
        <v>6172.86</v>
      </c>
      <c r="N42" s="50">
        <v>2517.89</v>
      </c>
      <c r="O42" s="50">
        <v>9259.2900000000009</v>
      </c>
      <c r="P42" s="50">
        <v>3776.84</v>
      </c>
      <c r="Q42" s="50">
        <v>9876.58</v>
      </c>
      <c r="R42" s="50">
        <v>4028.62</v>
      </c>
      <c r="S42" s="50">
        <v>9259.2900000000009</v>
      </c>
      <c r="T42" s="50">
        <v>3776.84</v>
      </c>
      <c r="U42" s="50">
        <v>8024.72</v>
      </c>
      <c r="V42" s="50">
        <v>3273.26</v>
      </c>
      <c r="W42" s="50">
        <v>6172.86</v>
      </c>
      <c r="X42" s="50">
        <v>2517.89</v>
      </c>
      <c r="Y42" s="257"/>
      <c r="AA42" s="259"/>
      <c r="AB42" s="17" t="s">
        <v>22</v>
      </c>
      <c r="AC42" s="50">
        <v>2469.14</v>
      </c>
      <c r="AD42" s="50">
        <v>3703.72</v>
      </c>
      <c r="AE42" s="50">
        <v>5401.25</v>
      </c>
      <c r="AF42" s="50">
        <v>6172.86</v>
      </c>
      <c r="AG42" s="50">
        <v>9259.2900000000009</v>
      </c>
      <c r="AH42" s="50">
        <v>9876.58</v>
      </c>
      <c r="AI42" s="50">
        <v>8024.72</v>
      </c>
      <c r="AL42" s="259"/>
      <c r="AM42" s="17" t="s">
        <v>22</v>
      </c>
      <c r="AN42" s="50">
        <v>2469.14</v>
      </c>
      <c r="AO42" s="134">
        <f t="shared" si="0"/>
        <v>0</v>
      </c>
      <c r="AP42" s="50">
        <v>3703.72</v>
      </c>
      <c r="AQ42" s="134">
        <f t="shared" si="1"/>
        <v>0</v>
      </c>
      <c r="AR42" s="50">
        <v>5401.25</v>
      </c>
      <c r="AS42" s="134">
        <f t="shared" si="1"/>
        <v>0</v>
      </c>
      <c r="AT42" s="50">
        <v>6172.86</v>
      </c>
      <c r="AU42" s="134">
        <f t="shared" si="2"/>
        <v>0</v>
      </c>
      <c r="AV42" s="50">
        <v>9259.2900000000009</v>
      </c>
      <c r="AW42" s="134">
        <f t="shared" si="2"/>
        <v>0</v>
      </c>
      <c r="AX42" s="50">
        <v>9876.58</v>
      </c>
      <c r="AY42" s="134">
        <f t="shared" ref="AY42" si="74">(AX42-AX41)/AX41</f>
        <v>0</v>
      </c>
      <c r="AZ42" s="50">
        <v>8024.72</v>
      </c>
      <c r="BA42" s="134">
        <f t="shared" ref="BA42" si="75">(AZ42-AZ41)/AZ41</f>
        <v>0</v>
      </c>
      <c r="BC42" s="259"/>
      <c r="BD42" s="17" t="s">
        <v>22</v>
      </c>
      <c r="BE42" s="50">
        <v>6172.86</v>
      </c>
      <c r="BF42" s="134">
        <f t="shared" si="5"/>
        <v>0</v>
      </c>
    </row>
    <row r="43" spans="2:58" x14ac:dyDescent="0.25">
      <c r="B43" s="259"/>
      <c r="C43" s="17" t="s">
        <v>23</v>
      </c>
      <c r="D43" s="50">
        <v>2469.14</v>
      </c>
      <c r="E43" s="50">
        <v>1007.16</v>
      </c>
      <c r="F43" s="55">
        <v>2517.89</v>
      </c>
      <c r="G43" s="50">
        <v>3703.72</v>
      </c>
      <c r="H43" s="50">
        <v>1510.73</v>
      </c>
      <c r="I43" s="55">
        <v>2517.89</v>
      </c>
      <c r="J43" s="50">
        <v>5401.25</v>
      </c>
      <c r="K43" s="50">
        <v>2203.15</v>
      </c>
      <c r="L43" s="55">
        <v>2517.89</v>
      </c>
      <c r="M43" s="50">
        <v>6172.86</v>
      </c>
      <c r="N43" s="55">
        <v>2517.89</v>
      </c>
      <c r="O43" s="50">
        <v>9259.2900000000009</v>
      </c>
      <c r="P43" s="50">
        <v>3776.84</v>
      </c>
      <c r="Q43" s="50">
        <v>9876.58</v>
      </c>
      <c r="R43" s="50">
        <v>4028.62</v>
      </c>
      <c r="S43" s="50">
        <v>9259.2900000000009</v>
      </c>
      <c r="T43" s="50">
        <v>3776.84</v>
      </c>
      <c r="U43" s="50">
        <v>8024.72</v>
      </c>
      <c r="V43" s="50">
        <v>3273.26</v>
      </c>
      <c r="W43" s="50">
        <v>6172.86</v>
      </c>
      <c r="X43" s="50">
        <v>2517.89</v>
      </c>
      <c r="Y43" s="257"/>
      <c r="AA43" s="259"/>
      <c r="AB43" s="17" t="s">
        <v>23</v>
      </c>
      <c r="AC43" s="50">
        <v>2469.14</v>
      </c>
      <c r="AD43" s="50">
        <v>3703.72</v>
      </c>
      <c r="AE43" s="50">
        <v>5401.25</v>
      </c>
      <c r="AF43" s="50">
        <v>6172.86</v>
      </c>
      <c r="AG43" s="50">
        <v>9259.2900000000009</v>
      </c>
      <c r="AH43" s="50">
        <v>9876.58</v>
      </c>
      <c r="AI43" s="50">
        <v>8024.72</v>
      </c>
      <c r="AL43" s="259"/>
      <c r="AM43" s="17" t="s">
        <v>23</v>
      </c>
      <c r="AN43" s="50">
        <v>2469.14</v>
      </c>
      <c r="AO43" s="134">
        <f t="shared" si="0"/>
        <v>0</v>
      </c>
      <c r="AP43" s="50">
        <v>3703.72</v>
      </c>
      <c r="AQ43" s="134">
        <f t="shared" si="1"/>
        <v>0</v>
      </c>
      <c r="AR43" s="50">
        <v>5401.25</v>
      </c>
      <c r="AS43" s="134">
        <f t="shared" si="1"/>
        <v>0</v>
      </c>
      <c r="AT43" s="50">
        <v>6172.86</v>
      </c>
      <c r="AU43" s="134">
        <f t="shared" si="2"/>
        <v>0</v>
      </c>
      <c r="AV43" s="50">
        <v>9259.2900000000009</v>
      </c>
      <c r="AW43" s="134">
        <f t="shared" si="2"/>
        <v>0</v>
      </c>
      <c r="AX43" s="50">
        <v>9876.58</v>
      </c>
      <c r="AY43" s="134">
        <f t="shared" ref="AY43" si="76">(AX43-AX42)/AX42</f>
        <v>0</v>
      </c>
      <c r="AZ43" s="50">
        <v>8024.72</v>
      </c>
      <c r="BA43" s="134">
        <f t="shared" ref="BA43" si="77">(AZ43-AZ42)/AZ42</f>
        <v>0</v>
      </c>
      <c r="BC43" s="259"/>
      <c r="BD43" s="17" t="s">
        <v>23</v>
      </c>
      <c r="BE43" s="50">
        <v>6172.86</v>
      </c>
      <c r="BF43" s="134">
        <f t="shared" si="5"/>
        <v>0</v>
      </c>
    </row>
    <row r="44" spans="2:58" x14ac:dyDescent="0.25">
      <c r="B44" s="259"/>
      <c r="C44" s="17" t="s">
        <v>24</v>
      </c>
      <c r="D44" s="50">
        <v>2469.14</v>
      </c>
      <c r="E44" s="55">
        <v>1007.24</v>
      </c>
      <c r="F44" s="55">
        <v>2518.09</v>
      </c>
      <c r="G44" s="50">
        <v>3703.72</v>
      </c>
      <c r="H44" s="50">
        <v>1510.85</v>
      </c>
      <c r="I44" s="55">
        <v>2518.09</v>
      </c>
      <c r="J44" s="50">
        <v>5401.25</v>
      </c>
      <c r="K44" s="50">
        <v>2203.33</v>
      </c>
      <c r="L44" s="55">
        <v>2518.09</v>
      </c>
      <c r="M44" s="50">
        <v>6172.86</v>
      </c>
      <c r="N44" s="55">
        <v>2518.09</v>
      </c>
      <c r="O44" s="50">
        <v>9259.2900000000009</v>
      </c>
      <c r="P44" s="50">
        <v>3777.14</v>
      </c>
      <c r="Q44" s="50">
        <v>9876.58</v>
      </c>
      <c r="R44" s="50">
        <v>4028.94</v>
      </c>
      <c r="S44" s="50">
        <v>9259.2900000000009</v>
      </c>
      <c r="T44" s="50">
        <v>3777.14</v>
      </c>
      <c r="U44" s="50">
        <v>8024.72</v>
      </c>
      <c r="V44" s="50">
        <v>3273.52</v>
      </c>
      <c r="W44" s="50">
        <v>6172.86</v>
      </c>
      <c r="X44" s="55">
        <v>2518.09</v>
      </c>
      <c r="Y44" s="257"/>
      <c r="AA44" s="259"/>
      <c r="AB44" s="17" t="s">
        <v>24</v>
      </c>
      <c r="AC44" s="50">
        <v>2469.14</v>
      </c>
      <c r="AD44" s="50">
        <v>3703.72</v>
      </c>
      <c r="AE44" s="50">
        <v>5401.25</v>
      </c>
      <c r="AF44" s="50">
        <v>6172.86</v>
      </c>
      <c r="AG44" s="50">
        <v>9259.2900000000009</v>
      </c>
      <c r="AH44" s="50">
        <v>9876.58</v>
      </c>
      <c r="AI44" s="50">
        <v>8024.72</v>
      </c>
      <c r="AL44" s="259"/>
      <c r="AM44" s="17" t="s">
        <v>24</v>
      </c>
      <c r="AN44" s="50">
        <v>2469.14</v>
      </c>
      <c r="AO44" s="134">
        <f t="shared" si="0"/>
        <v>0</v>
      </c>
      <c r="AP44" s="50">
        <v>3703.72</v>
      </c>
      <c r="AQ44" s="134">
        <f t="shared" si="1"/>
        <v>0</v>
      </c>
      <c r="AR44" s="50">
        <v>5401.25</v>
      </c>
      <c r="AS44" s="134">
        <f t="shared" si="1"/>
        <v>0</v>
      </c>
      <c r="AT44" s="50">
        <v>6172.86</v>
      </c>
      <c r="AU44" s="134">
        <f t="shared" si="2"/>
        <v>0</v>
      </c>
      <c r="AV44" s="50">
        <v>9259.2900000000009</v>
      </c>
      <c r="AW44" s="134">
        <f t="shared" si="2"/>
        <v>0</v>
      </c>
      <c r="AX44" s="50">
        <v>9876.58</v>
      </c>
      <c r="AY44" s="134">
        <f t="shared" ref="AY44" si="78">(AX44-AX43)/AX43</f>
        <v>0</v>
      </c>
      <c r="AZ44" s="50">
        <v>8024.72</v>
      </c>
      <c r="BA44" s="134">
        <f t="shared" ref="BA44" si="79">(AZ44-AZ43)/AZ43</f>
        <v>0</v>
      </c>
      <c r="BC44" s="259"/>
      <c r="BD44" s="17" t="s">
        <v>24</v>
      </c>
      <c r="BE44" s="50">
        <v>6172.86</v>
      </c>
      <c r="BF44" s="134">
        <f t="shared" si="5"/>
        <v>0</v>
      </c>
    </row>
    <row r="45" spans="2:58" x14ac:dyDescent="0.25">
      <c r="B45" s="259"/>
      <c r="C45" s="17" t="s">
        <v>25</v>
      </c>
      <c r="D45" s="50">
        <v>2543.46</v>
      </c>
      <c r="E45" s="50">
        <v>1037.3499999999999</v>
      </c>
      <c r="F45" s="55">
        <v>2593.38</v>
      </c>
      <c r="G45" s="50">
        <v>3815.2</v>
      </c>
      <c r="H45" s="50">
        <v>1556.03</v>
      </c>
      <c r="I45" s="55">
        <v>2593.38</v>
      </c>
      <c r="J45" s="50">
        <v>5563.83</v>
      </c>
      <c r="K45" s="50">
        <v>2269.21</v>
      </c>
      <c r="L45" s="55">
        <v>2593.38</v>
      </c>
      <c r="M45" s="50">
        <v>6358.66</v>
      </c>
      <c r="N45" s="55">
        <v>2593.38</v>
      </c>
      <c r="O45" s="50">
        <v>9537.99</v>
      </c>
      <c r="P45" s="50">
        <v>3890.07</v>
      </c>
      <c r="Q45" s="50">
        <v>10173.86</v>
      </c>
      <c r="R45" s="50">
        <v>4149.41</v>
      </c>
      <c r="S45" s="50">
        <v>9537.99</v>
      </c>
      <c r="T45" s="50">
        <v>3890.07</v>
      </c>
      <c r="U45" s="50">
        <v>8266.26</v>
      </c>
      <c r="V45" s="50">
        <v>3371.39</v>
      </c>
      <c r="W45" s="50">
        <v>6358.66</v>
      </c>
      <c r="X45" s="50">
        <v>2593.38</v>
      </c>
      <c r="Y45" s="257"/>
      <c r="AA45" s="259"/>
      <c r="AB45" s="17" t="s">
        <v>25</v>
      </c>
      <c r="AC45" s="50">
        <v>2543.46</v>
      </c>
      <c r="AD45" s="50">
        <v>3815.2</v>
      </c>
      <c r="AE45" s="50">
        <v>5563.83</v>
      </c>
      <c r="AF45" s="50">
        <v>6358.66</v>
      </c>
      <c r="AG45" s="50">
        <v>9537.99</v>
      </c>
      <c r="AH45" s="50">
        <v>10173.86</v>
      </c>
      <c r="AI45" s="50">
        <v>8266.26</v>
      </c>
      <c r="AL45" s="259"/>
      <c r="AM45" s="17" t="s">
        <v>25</v>
      </c>
      <c r="AN45" s="50">
        <v>2543.46</v>
      </c>
      <c r="AO45" s="134">
        <f t="shared" si="0"/>
        <v>3.0099548830767056E-2</v>
      </c>
      <c r="AP45" s="50">
        <v>3815.2</v>
      </c>
      <c r="AQ45" s="134">
        <f t="shared" si="1"/>
        <v>3.0099467562342733E-2</v>
      </c>
      <c r="AR45" s="50">
        <v>5563.83</v>
      </c>
      <c r="AS45" s="134">
        <f t="shared" si="1"/>
        <v>3.0100439713029378E-2</v>
      </c>
      <c r="AT45" s="50">
        <v>6358.66</v>
      </c>
      <c r="AU45" s="134">
        <f t="shared" si="2"/>
        <v>3.00995000696598E-2</v>
      </c>
      <c r="AV45" s="50">
        <v>9537.99</v>
      </c>
      <c r="AW45" s="134">
        <f t="shared" si="2"/>
        <v>3.0099500069659647E-2</v>
      </c>
      <c r="AX45" s="50">
        <v>10173.86</v>
      </c>
      <c r="AY45" s="134">
        <f t="shared" ref="AY45" si="80">(AX45-AX44)/AX44</f>
        <v>3.0099487879407714E-2</v>
      </c>
      <c r="AZ45" s="50">
        <v>8266.26</v>
      </c>
      <c r="BA45" s="134">
        <f t="shared" ref="BA45" si="81">(AZ45-AZ44)/AZ44</f>
        <v>3.0099492567964983E-2</v>
      </c>
      <c r="BC45" s="259"/>
      <c r="BD45" s="17" t="s">
        <v>25</v>
      </c>
      <c r="BE45" s="50">
        <v>6358.66</v>
      </c>
      <c r="BF45" s="134">
        <f t="shared" si="5"/>
        <v>3.00995000696598E-2</v>
      </c>
    </row>
    <row r="46" spans="2:58" x14ac:dyDescent="0.25">
      <c r="B46" s="259"/>
      <c r="C46" s="17" t="s">
        <v>28</v>
      </c>
      <c r="D46" s="55">
        <v>2543.46</v>
      </c>
      <c r="E46" s="55">
        <v>1037.3499999999999</v>
      </c>
      <c r="F46" s="55">
        <v>2593.38</v>
      </c>
      <c r="G46" s="50">
        <v>3815.2</v>
      </c>
      <c r="H46" s="50">
        <v>1556.03</v>
      </c>
      <c r="I46" s="55">
        <v>2593.38</v>
      </c>
      <c r="J46" s="50">
        <v>5563.83</v>
      </c>
      <c r="K46" s="50">
        <v>2269.21</v>
      </c>
      <c r="L46" s="55">
        <v>2593.38</v>
      </c>
      <c r="M46" s="50">
        <v>6358.66</v>
      </c>
      <c r="N46" s="55">
        <v>2593.38</v>
      </c>
      <c r="O46" s="50">
        <v>9537.99</v>
      </c>
      <c r="P46" s="50">
        <v>3890.07</v>
      </c>
      <c r="Q46" s="50">
        <v>10173.86</v>
      </c>
      <c r="R46" s="50">
        <v>4149.41</v>
      </c>
      <c r="S46" s="50">
        <v>9537.99</v>
      </c>
      <c r="T46" s="50">
        <v>3890.07</v>
      </c>
      <c r="U46" s="50">
        <v>8266.26</v>
      </c>
      <c r="V46" s="50">
        <v>3371.39</v>
      </c>
      <c r="W46" s="50">
        <v>6358.66</v>
      </c>
      <c r="X46" s="50">
        <v>2593.38</v>
      </c>
      <c r="Y46" s="257"/>
      <c r="AA46" s="259"/>
      <c r="AB46" s="17" t="s">
        <v>28</v>
      </c>
      <c r="AC46" s="55">
        <v>2543.46</v>
      </c>
      <c r="AD46" s="50">
        <v>3815.2</v>
      </c>
      <c r="AE46" s="50">
        <v>5563.83</v>
      </c>
      <c r="AF46" s="50">
        <v>6358.66</v>
      </c>
      <c r="AG46" s="50">
        <v>9537.99</v>
      </c>
      <c r="AH46" s="50">
        <v>10173.86</v>
      </c>
      <c r="AI46" s="50">
        <v>8266.26</v>
      </c>
      <c r="AL46" s="259"/>
      <c r="AM46" s="17" t="s">
        <v>28</v>
      </c>
      <c r="AN46" s="55">
        <v>2543.46</v>
      </c>
      <c r="AO46" s="134">
        <f t="shared" si="0"/>
        <v>0</v>
      </c>
      <c r="AP46" s="50">
        <v>3815.2</v>
      </c>
      <c r="AQ46" s="134">
        <f t="shared" si="1"/>
        <v>0</v>
      </c>
      <c r="AR46" s="50">
        <v>5563.83</v>
      </c>
      <c r="AS46" s="134">
        <f t="shared" si="1"/>
        <v>0</v>
      </c>
      <c r="AT46" s="50">
        <v>6358.66</v>
      </c>
      <c r="AU46" s="134">
        <f t="shared" si="2"/>
        <v>0</v>
      </c>
      <c r="AV46" s="50">
        <v>9537.99</v>
      </c>
      <c r="AW46" s="134">
        <f t="shared" si="2"/>
        <v>0</v>
      </c>
      <c r="AX46" s="50">
        <v>10173.86</v>
      </c>
      <c r="AY46" s="134">
        <f t="shared" ref="AY46" si="82">(AX46-AX45)/AX45</f>
        <v>0</v>
      </c>
      <c r="AZ46" s="50">
        <v>8266.26</v>
      </c>
      <c r="BA46" s="134">
        <f t="shared" ref="BA46" si="83">(AZ46-AZ45)/AZ45</f>
        <v>0</v>
      </c>
      <c r="BC46" s="259"/>
      <c r="BD46" s="17" t="s">
        <v>28</v>
      </c>
      <c r="BE46" s="50">
        <v>6358.66</v>
      </c>
      <c r="BF46" s="134">
        <f t="shared" si="5"/>
        <v>0</v>
      </c>
    </row>
    <row r="47" spans="2:58" x14ac:dyDescent="0.25">
      <c r="B47" s="259"/>
      <c r="C47" s="17" t="s">
        <v>29</v>
      </c>
      <c r="D47" s="50">
        <v>2543.46</v>
      </c>
      <c r="E47" s="50">
        <v>1037.3499999999999</v>
      </c>
      <c r="F47" s="55">
        <v>2593.38</v>
      </c>
      <c r="G47" s="50">
        <v>3815.2</v>
      </c>
      <c r="H47" s="50">
        <v>1556.03</v>
      </c>
      <c r="I47" s="55">
        <v>2593.38</v>
      </c>
      <c r="J47" s="50">
        <v>5563.83</v>
      </c>
      <c r="K47" s="50">
        <v>2269.21</v>
      </c>
      <c r="L47" s="55">
        <v>2593.38</v>
      </c>
      <c r="M47" s="50">
        <v>6358.66</v>
      </c>
      <c r="N47" s="55">
        <v>2593.38</v>
      </c>
      <c r="O47" s="50">
        <v>9537.99</v>
      </c>
      <c r="P47" s="50">
        <v>3890.07</v>
      </c>
      <c r="Q47" s="50">
        <v>10173.86</v>
      </c>
      <c r="R47" s="50">
        <v>4149.41</v>
      </c>
      <c r="S47" s="50">
        <v>9537.99</v>
      </c>
      <c r="T47" s="50">
        <v>3890.07</v>
      </c>
      <c r="U47" s="50">
        <v>8266.26</v>
      </c>
      <c r="V47" s="50">
        <v>3371.39</v>
      </c>
      <c r="W47" s="50">
        <v>6358.66</v>
      </c>
      <c r="X47" s="55">
        <v>2593.38</v>
      </c>
      <c r="Y47" s="257"/>
      <c r="AA47" s="259"/>
      <c r="AB47" s="17" t="s">
        <v>29</v>
      </c>
      <c r="AC47" s="50">
        <v>2543.46</v>
      </c>
      <c r="AD47" s="50">
        <v>3815.2</v>
      </c>
      <c r="AE47" s="50">
        <v>5563.83</v>
      </c>
      <c r="AF47" s="50">
        <v>6358.66</v>
      </c>
      <c r="AG47" s="50">
        <v>9537.99</v>
      </c>
      <c r="AH47" s="50">
        <v>10173.86</v>
      </c>
      <c r="AI47" s="50">
        <v>8266.26</v>
      </c>
      <c r="AL47" s="259"/>
      <c r="AM47" s="17" t="s">
        <v>29</v>
      </c>
      <c r="AN47" s="50">
        <v>2543.46</v>
      </c>
      <c r="AO47" s="134">
        <f t="shared" si="0"/>
        <v>0</v>
      </c>
      <c r="AP47" s="50">
        <v>3815.2</v>
      </c>
      <c r="AQ47" s="134">
        <f t="shared" si="1"/>
        <v>0</v>
      </c>
      <c r="AR47" s="50">
        <v>5563.83</v>
      </c>
      <c r="AS47" s="134">
        <f t="shared" si="1"/>
        <v>0</v>
      </c>
      <c r="AT47" s="50">
        <v>6358.66</v>
      </c>
      <c r="AU47" s="134">
        <f t="shared" si="2"/>
        <v>0</v>
      </c>
      <c r="AV47" s="50">
        <v>9537.99</v>
      </c>
      <c r="AW47" s="134">
        <f t="shared" si="2"/>
        <v>0</v>
      </c>
      <c r="AX47" s="50">
        <v>10173.86</v>
      </c>
      <c r="AY47" s="134">
        <f t="shared" ref="AY47" si="84">(AX47-AX46)/AX46</f>
        <v>0</v>
      </c>
      <c r="AZ47" s="50">
        <v>8266.26</v>
      </c>
      <c r="BA47" s="134">
        <f t="shared" ref="BA47" si="85">(AZ47-AZ46)/AZ46</f>
        <v>0</v>
      </c>
      <c r="BC47" s="259"/>
      <c r="BD47" s="17" t="s">
        <v>29</v>
      </c>
      <c r="BE47" s="50">
        <v>6358.66</v>
      </c>
      <c r="BF47" s="134">
        <f t="shared" si="5"/>
        <v>0</v>
      </c>
    </row>
    <row r="48" spans="2:58" x14ac:dyDescent="0.25">
      <c r="B48" s="259"/>
      <c r="C48" s="17" t="s">
        <v>30</v>
      </c>
      <c r="D48" s="50">
        <v>2543.46</v>
      </c>
      <c r="E48" s="50">
        <v>1038.32</v>
      </c>
      <c r="F48" s="50">
        <v>2595.8000000000002</v>
      </c>
      <c r="G48" s="50">
        <v>3815.2</v>
      </c>
      <c r="H48" s="50">
        <v>1557.48</v>
      </c>
      <c r="I48" s="50">
        <v>2595.8000000000002</v>
      </c>
      <c r="J48" s="50">
        <v>5563.83</v>
      </c>
      <c r="K48" s="50">
        <v>2271.33</v>
      </c>
      <c r="L48" s="50">
        <v>2595.8000000000002</v>
      </c>
      <c r="M48" s="50">
        <v>6358.66</v>
      </c>
      <c r="N48" s="50">
        <v>2595.8000000000002</v>
      </c>
      <c r="O48" s="50">
        <v>9537.99</v>
      </c>
      <c r="P48" s="50">
        <v>3893.7</v>
      </c>
      <c r="Q48" s="50">
        <v>10173.86</v>
      </c>
      <c r="R48" s="50">
        <v>4153.28</v>
      </c>
      <c r="S48" s="50">
        <v>9537.99</v>
      </c>
      <c r="T48" s="50">
        <v>3893.7</v>
      </c>
      <c r="U48" s="50">
        <v>8266.26</v>
      </c>
      <c r="V48" s="50">
        <v>3374.54</v>
      </c>
      <c r="W48" s="50">
        <v>6358.66</v>
      </c>
      <c r="X48" s="50">
        <v>2595.8000000000002</v>
      </c>
      <c r="Y48" s="257"/>
      <c r="AA48" s="259"/>
      <c r="AB48" s="17" t="s">
        <v>30</v>
      </c>
      <c r="AC48" s="50">
        <v>2543.46</v>
      </c>
      <c r="AD48" s="50">
        <v>3815.2</v>
      </c>
      <c r="AE48" s="50">
        <v>5563.83</v>
      </c>
      <c r="AF48" s="50">
        <v>6358.66</v>
      </c>
      <c r="AG48" s="50">
        <v>9537.99</v>
      </c>
      <c r="AH48" s="50">
        <v>10173.86</v>
      </c>
      <c r="AI48" s="50">
        <v>8266.26</v>
      </c>
      <c r="AL48" s="259"/>
      <c r="AM48" s="17" t="s">
        <v>30</v>
      </c>
      <c r="AN48" s="50">
        <v>2543.46</v>
      </c>
      <c r="AO48" s="134">
        <f t="shared" si="0"/>
        <v>0</v>
      </c>
      <c r="AP48" s="50">
        <v>3815.2</v>
      </c>
      <c r="AQ48" s="134">
        <f t="shared" si="1"/>
        <v>0</v>
      </c>
      <c r="AR48" s="50">
        <v>5563.83</v>
      </c>
      <c r="AS48" s="134">
        <f t="shared" si="1"/>
        <v>0</v>
      </c>
      <c r="AT48" s="50">
        <v>6358.66</v>
      </c>
      <c r="AU48" s="134">
        <f t="shared" si="2"/>
        <v>0</v>
      </c>
      <c r="AV48" s="50">
        <v>9537.99</v>
      </c>
      <c r="AW48" s="134">
        <f t="shared" si="2"/>
        <v>0</v>
      </c>
      <c r="AX48" s="50">
        <v>10173.86</v>
      </c>
      <c r="AY48" s="134">
        <f t="shared" ref="AY48" si="86">(AX48-AX47)/AX47</f>
        <v>0</v>
      </c>
      <c r="AZ48" s="50">
        <v>8266.26</v>
      </c>
      <c r="BA48" s="134">
        <f t="shared" ref="BA48" si="87">(AZ48-AZ47)/AZ47</f>
        <v>0</v>
      </c>
      <c r="BC48" s="259"/>
      <c r="BD48" s="17" t="s">
        <v>30</v>
      </c>
      <c r="BE48" s="50">
        <v>6358.66</v>
      </c>
      <c r="BF48" s="134">
        <f t="shared" si="5"/>
        <v>0</v>
      </c>
    </row>
    <row r="49" spans="2:58" x14ac:dyDescent="0.25">
      <c r="B49" s="259"/>
      <c r="C49" s="17" t="s">
        <v>31</v>
      </c>
      <c r="D49" s="50">
        <v>2543.46</v>
      </c>
      <c r="E49" s="50">
        <v>1038.32</v>
      </c>
      <c r="F49" s="55">
        <v>2595.8000000000002</v>
      </c>
      <c r="G49" s="50">
        <v>3815.2</v>
      </c>
      <c r="H49" s="50">
        <v>1557.48</v>
      </c>
      <c r="I49" s="55">
        <v>2595.8000000000002</v>
      </c>
      <c r="J49" s="50">
        <v>5563.83</v>
      </c>
      <c r="K49" s="50">
        <v>2271.33</v>
      </c>
      <c r="L49" s="55">
        <v>2595.8000000000002</v>
      </c>
      <c r="M49" s="50">
        <v>6358.66</v>
      </c>
      <c r="N49" s="55">
        <v>2595.8000000000002</v>
      </c>
      <c r="O49" s="50">
        <v>9537.99</v>
      </c>
      <c r="P49" s="50">
        <v>3893.7</v>
      </c>
      <c r="Q49" s="50">
        <v>10173.86</v>
      </c>
      <c r="R49" s="50">
        <v>4153.28</v>
      </c>
      <c r="S49" s="50">
        <v>9537.99</v>
      </c>
      <c r="T49" s="50">
        <v>3893.7</v>
      </c>
      <c r="U49" s="50">
        <v>8266.26</v>
      </c>
      <c r="V49" s="50">
        <v>3374.54</v>
      </c>
      <c r="W49" s="50">
        <v>6358.66</v>
      </c>
      <c r="X49" s="50">
        <v>2595.8000000000002</v>
      </c>
      <c r="Y49" s="257"/>
      <c r="AA49" s="259"/>
      <c r="AB49" s="17" t="s">
        <v>31</v>
      </c>
      <c r="AC49" s="50">
        <v>2543.46</v>
      </c>
      <c r="AD49" s="50">
        <v>3815.2</v>
      </c>
      <c r="AE49" s="50">
        <v>5563.83</v>
      </c>
      <c r="AF49" s="50">
        <v>6358.66</v>
      </c>
      <c r="AG49" s="50">
        <v>9537.99</v>
      </c>
      <c r="AH49" s="50">
        <v>10173.86</v>
      </c>
      <c r="AI49" s="50">
        <v>8266.26</v>
      </c>
      <c r="AL49" s="259"/>
      <c r="AM49" s="17" t="s">
        <v>31</v>
      </c>
      <c r="AN49" s="50">
        <v>2543.46</v>
      </c>
      <c r="AO49" s="134">
        <f t="shared" si="0"/>
        <v>0</v>
      </c>
      <c r="AP49" s="50">
        <v>3815.2</v>
      </c>
      <c r="AQ49" s="134">
        <f t="shared" si="1"/>
        <v>0</v>
      </c>
      <c r="AR49" s="50">
        <v>5563.83</v>
      </c>
      <c r="AS49" s="134">
        <f t="shared" si="1"/>
        <v>0</v>
      </c>
      <c r="AT49" s="50">
        <v>6358.66</v>
      </c>
      <c r="AU49" s="134">
        <f t="shared" si="2"/>
        <v>0</v>
      </c>
      <c r="AV49" s="50">
        <v>9537.99</v>
      </c>
      <c r="AW49" s="134">
        <f t="shared" si="2"/>
        <v>0</v>
      </c>
      <c r="AX49" s="50">
        <v>10173.86</v>
      </c>
      <c r="AY49" s="134">
        <f t="shared" ref="AY49" si="88">(AX49-AX48)/AX48</f>
        <v>0</v>
      </c>
      <c r="AZ49" s="50">
        <v>8266.26</v>
      </c>
      <c r="BA49" s="134">
        <f t="shared" ref="BA49" si="89">(AZ49-AZ48)/AZ48</f>
        <v>0</v>
      </c>
      <c r="BC49" s="259"/>
      <c r="BD49" s="17" t="s">
        <v>31</v>
      </c>
      <c r="BE49" s="50">
        <v>6358.66</v>
      </c>
      <c r="BF49" s="134">
        <f t="shared" si="5"/>
        <v>0</v>
      </c>
    </row>
    <row r="50" spans="2:58" x14ac:dyDescent="0.25">
      <c r="B50" s="259"/>
      <c r="C50" s="17" t="s">
        <v>32</v>
      </c>
      <c r="D50" s="50">
        <v>2543.46</v>
      </c>
      <c r="E50" s="55">
        <v>1038.32</v>
      </c>
      <c r="F50" s="55">
        <v>2595.8000000000002</v>
      </c>
      <c r="G50" s="50">
        <v>3815.2</v>
      </c>
      <c r="H50" s="50">
        <v>1557.48</v>
      </c>
      <c r="I50" s="55">
        <v>2595.8000000000002</v>
      </c>
      <c r="J50" s="50">
        <v>5563.83</v>
      </c>
      <c r="K50" s="50">
        <v>2271.33</v>
      </c>
      <c r="L50" s="55">
        <v>2595.8000000000002</v>
      </c>
      <c r="M50" s="50">
        <v>6358.66</v>
      </c>
      <c r="N50" s="55">
        <v>2595.8000000000002</v>
      </c>
      <c r="O50" s="50">
        <v>9537.99</v>
      </c>
      <c r="P50" s="50">
        <v>3893.7</v>
      </c>
      <c r="Q50" s="50">
        <v>10173.86</v>
      </c>
      <c r="R50" s="50">
        <v>4153.28</v>
      </c>
      <c r="S50" s="50">
        <v>9537.99</v>
      </c>
      <c r="T50" s="50">
        <v>3893.7</v>
      </c>
      <c r="U50" s="50">
        <v>8266.26</v>
      </c>
      <c r="V50" s="50">
        <v>3374.54</v>
      </c>
      <c r="W50" s="50">
        <v>6358.66</v>
      </c>
      <c r="X50" s="55">
        <v>2595.8000000000002</v>
      </c>
      <c r="Y50" s="257"/>
      <c r="AA50" s="259"/>
      <c r="AB50" s="17" t="s">
        <v>32</v>
      </c>
      <c r="AC50" s="50">
        <v>2543.46</v>
      </c>
      <c r="AD50" s="50">
        <v>3815.2</v>
      </c>
      <c r="AE50" s="50">
        <v>5563.83</v>
      </c>
      <c r="AF50" s="50">
        <v>6358.66</v>
      </c>
      <c r="AG50" s="50">
        <v>9537.99</v>
      </c>
      <c r="AH50" s="50">
        <v>10173.86</v>
      </c>
      <c r="AI50" s="50">
        <v>8266.26</v>
      </c>
      <c r="AL50" s="259"/>
      <c r="AM50" s="17" t="s">
        <v>32</v>
      </c>
      <c r="AN50" s="50">
        <v>2543.46</v>
      </c>
      <c r="AO50" s="134">
        <f t="shared" si="0"/>
        <v>0</v>
      </c>
      <c r="AP50" s="50">
        <v>3815.2</v>
      </c>
      <c r="AQ50" s="134">
        <f t="shared" si="1"/>
        <v>0</v>
      </c>
      <c r="AR50" s="50">
        <v>5563.83</v>
      </c>
      <c r="AS50" s="134">
        <f t="shared" si="1"/>
        <v>0</v>
      </c>
      <c r="AT50" s="50">
        <v>6358.66</v>
      </c>
      <c r="AU50" s="134">
        <f t="shared" si="2"/>
        <v>0</v>
      </c>
      <c r="AV50" s="50">
        <v>9537.99</v>
      </c>
      <c r="AW50" s="134">
        <f t="shared" si="2"/>
        <v>0</v>
      </c>
      <c r="AX50" s="50">
        <v>10173.86</v>
      </c>
      <c r="AY50" s="134">
        <f t="shared" ref="AY50" si="90">(AX50-AX49)/AX49</f>
        <v>0</v>
      </c>
      <c r="AZ50" s="50">
        <v>8266.26</v>
      </c>
      <c r="BA50" s="134">
        <f t="shared" ref="BA50" si="91">(AZ50-AZ49)/AZ49</f>
        <v>0</v>
      </c>
      <c r="BC50" s="259"/>
      <c r="BD50" s="17" t="s">
        <v>32</v>
      </c>
      <c r="BE50" s="50">
        <v>6358.66</v>
      </c>
      <c r="BF50" s="134">
        <f t="shared" si="5"/>
        <v>0</v>
      </c>
    </row>
    <row r="51" spans="2:58" ht="15" customHeight="1" x14ac:dyDescent="0.25">
      <c r="B51" s="259"/>
      <c r="C51" s="17" t="s">
        <v>33</v>
      </c>
      <c r="D51" s="50">
        <v>2543.46</v>
      </c>
      <c r="E51" s="50">
        <v>1038.32</v>
      </c>
      <c r="F51" s="55">
        <v>2595.8000000000002</v>
      </c>
      <c r="G51" s="50">
        <v>3815.2</v>
      </c>
      <c r="H51" s="50">
        <v>1557.48</v>
      </c>
      <c r="I51" s="55">
        <v>2595.8000000000002</v>
      </c>
      <c r="J51" s="50">
        <v>5563.83</v>
      </c>
      <c r="K51" s="50">
        <v>2271.33</v>
      </c>
      <c r="L51" s="55">
        <v>2595.8000000000002</v>
      </c>
      <c r="M51" s="50">
        <v>6358.66</v>
      </c>
      <c r="N51" s="55">
        <v>2595.8000000000002</v>
      </c>
      <c r="O51" s="50">
        <v>9537.99</v>
      </c>
      <c r="P51" s="50">
        <v>3893.7</v>
      </c>
      <c r="Q51" s="50">
        <v>10173.86</v>
      </c>
      <c r="R51" s="50">
        <v>4153.28</v>
      </c>
      <c r="S51" s="50">
        <v>9537.99</v>
      </c>
      <c r="T51" s="50">
        <v>3893.7</v>
      </c>
      <c r="U51" s="50">
        <v>8266.26</v>
      </c>
      <c r="V51" s="50">
        <v>3374.54</v>
      </c>
      <c r="W51" s="50">
        <v>6358.66</v>
      </c>
      <c r="X51" s="50">
        <v>2595.8000000000002</v>
      </c>
      <c r="Y51" s="257"/>
      <c r="AA51" s="259"/>
      <c r="AB51" s="17" t="s">
        <v>33</v>
      </c>
      <c r="AC51" s="50">
        <v>2543.46</v>
      </c>
      <c r="AD51" s="50">
        <v>3815.2</v>
      </c>
      <c r="AE51" s="50">
        <v>5563.83</v>
      </c>
      <c r="AF51" s="50">
        <v>6358.66</v>
      </c>
      <c r="AG51" s="50">
        <v>9537.99</v>
      </c>
      <c r="AH51" s="50">
        <v>10173.86</v>
      </c>
      <c r="AI51" s="50">
        <v>8266.26</v>
      </c>
      <c r="AL51" s="259"/>
      <c r="AM51" s="17" t="s">
        <v>33</v>
      </c>
      <c r="AN51" s="50">
        <v>2543.46</v>
      </c>
      <c r="AO51" s="134">
        <f t="shared" si="0"/>
        <v>0</v>
      </c>
      <c r="AP51" s="50">
        <v>3815.2</v>
      </c>
      <c r="AQ51" s="134">
        <f t="shared" si="1"/>
        <v>0</v>
      </c>
      <c r="AR51" s="50">
        <v>5563.83</v>
      </c>
      <c r="AS51" s="134">
        <f t="shared" si="1"/>
        <v>0</v>
      </c>
      <c r="AT51" s="50">
        <v>6358.66</v>
      </c>
      <c r="AU51" s="134">
        <f t="shared" si="2"/>
        <v>0</v>
      </c>
      <c r="AV51" s="50">
        <v>9537.99</v>
      </c>
      <c r="AW51" s="134">
        <f t="shared" si="2"/>
        <v>0</v>
      </c>
      <c r="AX51" s="50">
        <v>10173.86</v>
      </c>
      <c r="AY51" s="134">
        <f t="shared" ref="AY51" si="92">(AX51-AX50)/AX50</f>
        <v>0</v>
      </c>
      <c r="AZ51" s="50">
        <v>8266.26</v>
      </c>
      <c r="BA51" s="134">
        <f t="shared" ref="BA51" si="93">(AZ51-AZ50)/AZ50</f>
        <v>0</v>
      </c>
      <c r="BC51" s="259"/>
      <c r="BD51" s="17" t="s">
        <v>33</v>
      </c>
      <c r="BE51" s="50">
        <v>6358.66</v>
      </c>
      <c r="BF51" s="134">
        <f t="shared" si="5"/>
        <v>0</v>
      </c>
    </row>
    <row r="52" spans="2:58" x14ac:dyDescent="0.25">
      <c r="B52" s="260"/>
      <c r="C52" s="17" t="s">
        <v>34</v>
      </c>
      <c r="D52" s="55">
        <v>2543.46</v>
      </c>
      <c r="E52" s="55">
        <v>1038.32</v>
      </c>
      <c r="F52" s="55">
        <v>2595.8000000000002</v>
      </c>
      <c r="G52" s="50">
        <v>3815.2</v>
      </c>
      <c r="H52" s="50">
        <v>1557.48</v>
      </c>
      <c r="I52" s="55">
        <v>2595.8000000000002</v>
      </c>
      <c r="J52" s="50">
        <v>5563.83</v>
      </c>
      <c r="K52" s="50">
        <v>2271.33</v>
      </c>
      <c r="L52" s="55">
        <v>2595.8000000000002</v>
      </c>
      <c r="M52" s="50">
        <v>6358.66</v>
      </c>
      <c r="N52" s="55">
        <v>2595.8000000000002</v>
      </c>
      <c r="O52" s="50">
        <v>9537.99</v>
      </c>
      <c r="P52" s="50">
        <v>3893.7</v>
      </c>
      <c r="Q52" s="50">
        <v>10173.86</v>
      </c>
      <c r="R52" s="50">
        <v>4153.28</v>
      </c>
      <c r="S52" s="50">
        <v>9537.99</v>
      </c>
      <c r="T52" s="50">
        <v>3893.7</v>
      </c>
      <c r="U52" s="50">
        <v>8266.26</v>
      </c>
      <c r="V52" s="50">
        <v>3374.54</v>
      </c>
      <c r="W52" s="50">
        <v>6358.66</v>
      </c>
      <c r="X52" s="50">
        <v>2595.8000000000002</v>
      </c>
      <c r="Y52" s="257"/>
      <c r="AA52" s="260"/>
      <c r="AB52" s="17" t="s">
        <v>34</v>
      </c>
      <c r="AC52" s="55">
        <v>2543.46</v>
      </c>
      <c r="AD52" s="50">
        <v>3815.2</v>
      </c>
      <c r="AE52" s="50">
        <v>5563.83</v>
      </c>
      <c r="AF52" s="50">
        <v>6358.66</v>
      </c>
      <c r="AG52" s="50">
        <v>9537.99</v>
      </c>
      <c r="AH52" s="50">
        <v>10173.86</v>
      </c>
      <c r="AI52" s="50">
        <v>8266.26</v>
      </c>
      <c r="AL52" s="260"/>
      <c r="AM52" s="17" t="s">
        <v>34</v>
      </c>
      <c r="AN52" s="55">
        <v>2543.46</v>
      </c>
      <c r="AO52" s="134">
        <f t="shared" si="0"/>
        <v>0</v>
      </c>
      <c r="AP52" s="50">
        <v>3815.2</v>
      </c>
      <c r="AQ52" s="134">
        <f t="shared" si="1"/>
        <v>0</v>
      </c>
      <c r="AR52" s="50">
        <v>5563.83</v>
      </c>
      <c r="AS52" s="134">
        <f t="shared" si="1"/>
        <v>0</v>
      </c>
      <c r="AT52" s="50">
        <v>6358.66</v>
      </c>
      <c r="AU52" s="134">
        <f t="shared" si="2"/>
        <v>0</v>
      </c>
      <c r="AV52" s="50">
        <v>9537.99</v>
      </c>
      <c r="AW52" s="134">
        <f t="shared" si="2"/>
        <v>0</v>
      </c>
      <c r="AX52" s="50">
        <v>10173.86</v>
      </c>
      <c r="AY52" s="134">
        <f t="shared" ref="AY52" si="94">(AX52-AX51)/AX51</f>
        <v>0</v>
      </c>
      <c r="AZ52" s="50">
        <v>8266.26</v>
      </c>
      <c r="BA52" s="134">
        <f t="shared" ref="BA52" si="95">(AZ52-AZ51)/AZ51</f>
        <v>0</v>
      </c>
      <c r="BC52" s="260"/>
      <c r="BD52" s="17" t="s">
        <v>34</v>
      </c>
      <c r="BE52" s="50">
        <v>6358.66</v>
      </c>
      <c r="BF52" s="134">
        <f t="shared" si="5"/>
        <v>0</v>
      </c>
    </row>
    <row r="53" spans="2:58" x14ac:dyDescent="0.25">
      <c r="B53" s="258">
        <v>2020</v>
      </c>
      <c r="C53" s="17" t="s">
        <v>16</v>
      </c>
      <c r="D53" s="50">
        <v>2543.46</v>
      </c>
      <c r="E53" s="50">
        <v>1038.32</v>
      </c>
      <c r="F53" s="55">
        <v>2595.8000000000002</v>
      </c>
      <c r="G53" s="50">
        <v>3815.2</v>
      </c>
      <c r="H53" s="50">
        <v>1557.48</v>
      </c>
      <c r="I53" s="55">
        <v>2595.8000000000002</v>
      </c>
      <c r="J53" s="50">
        <v>5563.83</v>
      </c>
      <c r="K53" s="50">
        <v>2271.33</v>
      </c>
      <c r="L53" s="55">
        <v>2595.8000000000002</v>
      </c>
      <c r="M53" s="50">
        <v>6358.66</v>
      </c>
      <c r="N53" s="55">
        <v>2595.8000000000002</v>
      </c>
      <c r="O53" s="50">
        <v>9537.99</v>
      </c>
      <c r="P53" s="50">
        <v>3893.7</v>
      </c>
      <c r="Q53" s="50">
        <v>10173.86</v>
      </c>
      <c r="R53" s="50">
        <v>4153.28</v>
      </c>
      <c r="S53" s="50">
        <v>9537.99</v>
      </c>
      <c r="T53" s="50">
        <v>3893.7</v>
      </c>
      <c r="U53" s="50">
        <v>8266.26</v>
      </c>
      <c r="V53" s="50">
        <v>3374.54</v>
      </c>
      <c r="W53" s="50">
        <v>6358.66</v>
      </c>
      <c r="X53" s="55">
        <v>2595.8000000000002</v>
      </c>
      <c r="Y53" s="257"/>
      <c r="AA53" s="258">
        <v>2020</v>
      </c>
      <c r="AB53" s="17" t="s">
        <v>16</v>
      </c>
      <c r="AC53" s="50">
        <v>2543.46</v>
      </c>
      <c r="AD53" s="50">
        <v>3815.2</v>
      </c>
      <c r="AE53" s="50">
        <v>5563.83</v>
      </c>
      <c r="AF53" s="50">
        <v>6358.66</v>
      </c>
      <c r="AG53" s="50">
        <v>9537.99</v>
      </c>
      <c r="AH53" s="50">
        <v>10173.86</v>
      </c>
      <c r="AI53" s="50">
        <v>8266.26</v>
      </c>
      <c r="AL53" s="258">
        <v>2020</v>
      </c>
      <c r="AM53" s="17" t="s">
        <v>16</v>
      </c>
      <c r="AN53" s="50">
        <v>2543.46</v>
      </c>
      <c r="AO53" s="134">
        <f t="shared" si="0"/>
        <v>0</v>
      </c>
      <c r="AP53" s="50">
        <v>3815.2</v>
      </c>
      <c r="AQ53" s="134">
        <f t="shared" si="1"/>
        <v>0</v>
      </c>
      <c r="AR53" s="50">
        <v>5563.83</v>
      </c>
      <c r="AS53" s="134">
        <f t="shared" si="1"/>
        <v>0</v>
      </c>
      <c r="AT53" s="50">
        <v>6358.66</v>
      </c>
      <c r="AU53" s="134">
        <f t="shared" si="2"/>
        <v>0</v>
      </c>
      <c r="AV53" s="50">
        <v>9537.99</v>
      </c>
      <c r="AW53" s="134">
        <f t="shared" si="2"/>
        <v>0</v>
      </c>
      <c r="AX53" s="50">
        <v>10173.86</v>
      </c>
      <c r="AY53" s="134">
        <f t="shared" ref="AY53" si="96">(AX53-AX52)/AX52</f>
        <v>0</v>
      </c>
      <c r="AZ53" s="50">
        <v>8266.26</v>
      </c>
      <c r="BA53" s="134">
        <f t="shared" ref="BA53" si="97">(AZ53-AZ52)/AZ52</f>
        <v>0</v>
      </c>
      <c r="BC53" s="258">
        <v>2020</v>
      </c>
      <c r="BD53" s="17" t="s">
        <v>16</v>
      </c>
      <c r="BE53" s="50">
        <v>6358.66</v>
      </c>
      <c r="BF53" s="134">
        <f t="shared" si="5"/>
        <v>0</v>
      </c>
    </row>
    <row r="54" spans="2:58" x14ac:dyDescent="0.25">
      <c r="B54" s="259"/>
      <c r="C54" s="17" t="s">
        <v>22</v>
      </c>
      <c r="D54" s="50">
        <v>2543.46</v>
      </c>
      <c r="E54" s="50">
        <v>1104.23</v>
      </c>
      <c r="F54" s="50">
        <v>2760.57</v>
      </c>
      <c r="G54" s="50">
        <v>3815.2</v>
      </c>
      <c r="H54" s="50">
        <v>1656.34</v>
      </c>
      <c r="I54" s="50">
        <v>2760.57</v>
      </c>
      <c r="J54" s="50">
        <v>5563.83</v>
      </c>
      <c r="K54" s="50">
        <v>2415.5</v>
      </c>
      <c r="L54" s="50">
        <v>2760.57</v>
      </c>
      <c r="M54" s="50">
        <v>6358.66</v>
      </c>
      <c r="N54" s="50">
        <v>2760.57</v>
      </c>
      <c r="O54" s="50">
        <v>9537.99</v>
      </c>
      <c r="P54" s="50">
        <v>4140.8599999999997</v>
      </c>
      <c r="Q54" s="50">
        <v>10173.86</v>
      </c>
      <c r="R54" s="50">
        <v>4416.91</v>
      </c>
      <c r="S54" s="50">
        <v>9537.99</v>
      </c>
      <c r="T54" s="50">
        <v>4140.8599999999997</v>
      </c>
      <c r="U54" s="50">
        <v>8266.26</v>
      </c>
      <c r="V54" s="50">
        <v>3588.74</v>
      </c>
      <c r="W54" s="50">
        <v>6358.66</v>
      </c>
      <c r="X54" s="50">
        <v>2760.57</v>
      </c>
      <c r="Y54" s="257"/>
      <c r="AA54" s="259"/>
      <c r="AB54" s="17" t="s">
        <v>22</v>
      </c>
      <c r="AC54" s="50">
        <v>2543.46</v>
      </c>
      <c r="AD54" s="50">
        <v>3815.2</v>
      </c>
      <c r="AE54" s="50">
        <v>5563.83</v>
      </c>
      <c r="AF54" s="50">
        <v>6358.66</v>
      </c>
      <c r="AG54" s="50">
        <v>9537.99</v>
      </c>
      <c r="AH54" s="50">
        <v>10173.86</v>
      </c>
      <c r="AI54" s="50">
        <v>8266.26</v>
      </c>
      <c r="AL54" s="259"/>
      <c r="AM54" s="17" t="s">
        <v>22</v>
      </c>
      <c r="AN54" s="50">
        <v>2543.46</v>
      </c>
      <c r="AO54" s="134">
        <f t="shared" si="0"/>
        <v>0</v>
      </c>
      <c r="AP54" s="50">
        <v>3815.2</v>
      </c>
      <c r="AQ54" s="134">
        <f t="shared" si="1"/>
        <v>0</v>
      </c>
      <c r="AR54" s="50">
        <v>5563.83</v>
      </c>
      <c r="AS54" s="134">
        <f t="shared" si="1"/>
        <v>0</v>
      </c>
      <c r="AT54" s="50">
        <v>6358.66</v>
      </c>
      <c r="AU54" s="134">
        <f t="shared" si="2"/>
        <v>0</v>
      </c>
      <c r="AV54" s="50">
        <v>9537.99</v>
      </c>
      <c r="AW54" s="134">
        <f t="shared" si="2"/>
        <v>0</v>
      </c>
      <c r="AX54" s="50">
        <v>10173.86</v>
      </c>
      <c r="AY54" s="134">
        <f t="shared" ref="AY54" si="98">(AX54-AX53)/AX53</f>
        <v>0</v>
      </c>
      <c r="AZ54" s="50">
        <v>8266.26</v>
      </c>
      <c r="BA54" s="134">
        <f t="shared" ref="BA54" si="99">(AZ54-AZ53)/AZ53</f>
        <v>0</v>
      </c>
      <c r="BC54" s="259"/>
      <c r="BD54" s="17" t="s">
        <v>22</v>
      </c>
      <c r="BE54" s="50">
        <v>6358.66</v>
      </c>
      <c r="BF54" s="134">
        <f t="shared" si="5"/>
        <v>0</v>
      </c>
    </row>
    <row r="55" spans="2:58" x14ac:dyDescent="0.25">
      <c r="B55" s="259"/>
      <c r="C55" s="17" t="s">
        <v>23</v>
      </c>
      <c r="D55" s="50">
        <v>2543.46</v>
      </c>
      <c r="E55" s="50">
        <v>1104.23</v>
      </c>
      <c r="F55" s="55">
        <v>2760.57</v>
      </c>
      <c r="G55" s="50">
        <v>3815.2</v>
      </c>
      <c r="H55" s="50">
        <v>1656.34</v>
      </c>
      <c r="I55" s="55">
        <v>2760.57</v>
      </c>
      <c r="J55" s="50">
        <v>5563.83</v>
      </c>
      <c r="K55" s="50">
        <v>2415.5</v>
      </c>
      <c r="L55" s="55">
        <v>2760.57</v>
      </c>
      <c r="M55" s="50">
        <v>6358.66</v>
      </c>
      <c r="N55" s="55">
        <v>2760.57</v>
      </c>
      <c r="O55" s="50">
        <v>9537.99</v>
      </c>
      <c r="P55" s="50">
        <v>4140.8599999999997</v>
      </c>
      <c r="Q55" s="50">
        <v>10173.86</v>
      </c>
      <c r="R55" s="50">
        <v>4416.91</v>
      </c>
      <c r="S55" s="50">
        <v>9537.99</v>
      </c>
      <c r="T55" s="50">
        <v>4140.8599999999997</v>
      </c>
      <c r="U55" s="50">
        <v>8266.26</v>
      </c>
      <c r="V55" s="50">
        <v>3588.74</v>
      </c>
      <c r="W55" s="50">
        <v>6358.66</v>
      </c>
      <c r="X55" s="50">
        <v>2760.57</v>
      </c>
      <c r="Y55" s="257"/>
      <c r="AA55" s="259"/>
      <c r="AB55" s="17" t="s">
        <v>23</v>
      </c>
      <c r="AC55" s="50">
        <v>2543.46</v>
      </c>
      <c r="AD55" s="50">
        <v>3815.2</v>
      </c>
      <c r="AE55" s="50">
        <v>5563.83</v>
      </c>
      <c r="AF55" s="50">
        <v>6358.66</v>
      </c>
      <c r="AG55" s="50">
        <v>9537.99</v>
      </c>
      <c r="AH55" s="50">
        <v>10173.86</v>
      </c>
      <c r="AI55" s="50">
        <v>8266.26</v>
      </c>
      <c r="AL55" s="259"/>
      <c r="AM55" s="17" t="s">
        <v>23</v>
      </c>
      <c r="AN55" s="50">
        <v>2543.46</v>
      </c>
      <c r="AO55" s="134">
        <f t="shared" si="0"/>
        <v>0</v>
      </c>
      <c r="AP55" s="50">
        <v>3815.2</v>
      </c>
      <c r="AQ55" s="134">
        <f t="shared" si="1"/>
        <v>0</v>
      </c>
      <c r="AR55" s="50">
        <v>5563.83</v>
      </c>
      <c r="AS55" s="134">
        <f t="shared" si="1"/>
        <v>0</v>
      </c>
      <c r="AT55" s="50">
        <v>6358.66</v>
      </c>
      <c r="AU55" s="134">
        <f t="shared" si="2"/>
        <v>0</v>
      </c>
      <c r="AV55" s="50">
        <v>9537.99</v>
      </c>
      <c r="AW55" s="134">
        <f t="shared" si="2"/>
        <v>0</v>
      </c>
      <c r="AX55" s="50">
        <v>10173.86</v>
      </c>
      <c r="AY55" s="134">
        <f t="shared" ref="AY55" si="100">(AX55-AX54)/AX54</f>
        <v>0</v>
      </c>
      <c r="AZ55" s="50">
        <v>8266.26</v>
      </c>
      <c r="BA55" s="134">
        <f t="shared" ref="BA55" si="101">(AZ55-AZ54)/AZ54</f>
        <v>0</v>
      </c>
      <c r="BC55" s="259"/>
      <c r="BD55" s="17" t="s">
        <v>23</v>
      </c>
      <c r="BE55" s="50">
        <v>6358.66</v>
      </c>
      <c r="BF55" s="134">
        <f t="shared" si="5"/>
        <v>0</v>
      </c>
    </row>
    <row r="56" spans="2:58" x14ac:dyDescent="0.25">
      <c r="B56" s="259"/>
      <c r="C56" s="17" t="s">
        <v>24</v>
      </c>
      <c r="D56" s="50">
        <v>2543.46</v>
      </c>
      <c r="E56" s="55">
        <v>1104.23</v>
      </c>
      <c r="F56" s="55">
        <v>2760.57</v>
      </c>
      <c r="G56" s="50">
        <v>3815.2</v>
      </c>
      <c r="H56" s="50">
        <v>1656.34</v>
      </c>
      <c r="I56" s="55">
        <v>2760.57</v>
      </c>
      <c r="J56" s="50">
        <v>5563.83</v>
      </c>
      <c r="K56" s="50">
        <v>2415.5</v>
      </c>
      <c r="L56" s="55">
        <v>2760.57</v>
      </c>
      <c r="M56" s="50">
        <v>6358.66</v>
      </c>
      <c r="N56" s="55">
        <v>2760.57</v>
      </c>
      <c r="O56" s="50">
        <v>9537.99</v>
      </c>
      <c r="P56" s="50">
        <v>4140.8599999999997</v>
      </c>
      <c r="Q56" s="50">
        <v>10173.86</v>
      </c>
      <c r="R56" s="50">
        <v>4416.91</v>
      </c>
      <c r="S56" s="50">
        <v>9537.99</v>
      </c>
      <c r="T56" s="50">
        <v>4140.8599999999997</v>
      </c>
      <c r="U56" s="50">
        <v>8266.26</v>
      </c>
      <c r="V56" s="50">
        <v>3588.74</v>
      </c>
      <c r="W56" s="50">
        <v>6358.66</v>
      </c>
      <c r="X56" s="55">
        <v>2760.57</v>
      </c>
      <c r="Y56" s="257"/>
      <c r="AA56" s="259"/>
      <c r="AB56" s="17" t="s">
        <v>24</v>
      </c>
      <c r="AC56" s="50">
        <v>2543.46</v>
      </c>
      <c r="AD56" s="50">
        <v>3815.2</v>
      </c>
      <c r="AE56" s="50">
        <v>5563.83</v>
      </c>
      <c r="AF56" s="50">
        <v>6358.66</v>
      </c>
      <c r="AG56" s="50">
        <v>9537.99</v>
      </c>
      <c r="AH56" s="50">
        <v>10173.86</v>
      </c>
      <c r="AI56" s="50">
        <v>8266.26</v>
      </c>
      <c r="AL56" s="259"/>
      <c r="AM56" s="17" t="s">
        <v>24</v>
      </c>
      <c r="AN56" s="50">
        <v>2543.46</v>
      </c>
      <c r="AO56" s="134">
        <f t="shared" si="0"/>
        <v>0</v>
      </c>
      <c r="AP56" s="50">
        <v>3815.2</v>
      </c>
      <c r="AQ56" s="134">
        <f t="shared" si="1"/>
        <v>0</v>
      </c>
      <c r="AR56" s="50">
        <v>5563.83</v>
      </c>
      <c r="AS56" s="134">
        <f t="shared" si="1"/>
        <v>0</v>
      </c>
      <c r="AT56" s="50">
        <v>6358.66</v>
      </c>
      <c r="AU56" s="134">
        <f t="shared" si="2"/>
        <v>0</v>
      </c>
      <c r="AV56" s="50">
        <v>9537.99</v>
      </c>
      <c r="AW56" s="134">
        <f t="shared" si="2"/>
        <v>0</v>
      </c>
      <c r="AX56" s="50">
        <v>10173.86</v>
      </c>
      <c r="AY56" s="134">
        <f t="shared" ref="AY56" si="102">(AX56-AX55)/AX55</f>
        <v>0</v>
      </c>
      <c r="AZ56" s="50">
        <v>8266.26</v>
      </c>
      <c r="BA56" s="134">
        <f t="shared" ref="BA56" si="103">(AZ56-AZ55)/AZ55</f>
        <v>0</v>
      </c>
      <c r="BC56" s="259"/>
      <c r="BD56" s="17" t="s">
        <v>24</v>
      </c>
      <c r="BE56" s="50">
        <v>6358.66</v>
      </c>
      <c r="BF56" s="134">
        <f t="shared" si="5"/>
        <v>0</v>
      </c>
    </row>
    <row r="57" spans="2:58" x14ac:dyDescent="0.25">
      <c r="B57" s="259"/>
      <c r="C57" s="17" t="s">
        <v>25</v>
      </c>
      <c r="D57" s="50">
        <v>2543.46</v>
      </c>
      <c r="E57" s="50">
        <v>1104.23</v>
      </c>
      <c r="F57" s="55">
        <v>2760.57</v>
      </c>
      <c r="G57" s="50">
        <v>3815.2</v>
      </c>
      <c r="H57" s="50">
        <v>1656.34</v>
      </c>
      <c r="I57" s="55">
        <v>2760.57</v>
      </c>
      <c r="J57" s="50">
        <v>5563.83</v>
      </c>
      <c r="K57" s="50">
        <v>2415.5</v>
      </c>
      <c r="L57" s="55">
        <v>2760.57</v>
      </c>
      <c r="M57" s="50">
        <v>6358.66</v>
      </c>
      <c r="N57" s="55">
        <v>2760.57</v>
      </c>
      <c r="O57" s="50">
        <v>9537.99</v>
      </c>
      <c r="P57" s="50">
        <v>4140.8599999999997</v>
      </c>
      <c r="Q57" s="50">
        <v>10173.86</v>
      </c>
      <c r="R57" s="50">
        <v>4416.91</v>
      </c>
      <c r="S57" s="50">
        <v>9537.99</v>
      </c>
      <c r="T57" s="50">
        <v>4140.8599999999997</v>
      </c>
      <c r="U57" s="50">
        <v>8266.26</v>
      </c>
      <c r="V57" s="50">
        <v>3588.74</v>
      </c>
      <c r="W57" s="50">
        <v>6358.66</v>
      </c>
      <c r="X57" s="50">
        <v>2760.57</v>
      </c>
      <c r="Y57" s="257"/>
      <c r="AA57" s="259"/>
      <c r="AB57" s="17" t="s">
        <v>25</v>
      </c>
      <c r="AC57" s="50">
        <v>2543.46</v>
      </c>
      <c r="AD57" s="50">
        <v>3815.2</v>
      </c>
      <c r="AE57" s="50">
        <v>5563.83</v>
      </c>
      <c r="AF57" s="50">
        <v>6358.66</v>
      </c>
      <c r="AG57" s="50">
        <v>9537.99</v>
      </c>
      <c r="AH57" s="50">
        <v>10173.86</v>
      </c>
      <c r="AI57" s="50">
        <v>8266.26</v>
      </c>
      <c r="AL57" s="259"/>
      <c r="AM57" s="17" t="s">
        <v>25</v>
      </c>
      <c r="AN57" s="50">
        <v>2543.46</v>
      </c>
      <c r="AO57" s="134">
        <f t="shared" si="0"/>
        <v>0</v>
      </c>
      <c r="AP57" s="50">
        <v>3815.2</v>
      </c>
      <c r="AQ57" s="134">
        <f t="shared" si="1"/>
        <v>0</v>
      </c>
      <c r="AR57" s="50">
        <v>5563.83</v>
      </c>
      <c r="AS57" s="134">
        <f t="shared" si="1"/>
        <v>0</v>
      </c>
      <c r="AT57" s="50">
        <v>6358.66</v>
      </c>
      <c r="AU57" s="134">
        <f t="shared" si="2"/>
        <v>0</v>
      </c>
      <c r="AV57" s="50">
        <v>9537.99</v>
      </c>
      <c r="AW57" s="134">
        <f t="shared" si="2"/>
        <v>0</v>
      </c>
      <c r="AX57" s="50">
        <v>10173.86</v>
      </c>
      <c r="AY57" s="134">
        <f t="shared" ref="AY57" si="104">(AX57-AX56)/AX56</f>
        <v>0</v>
      </c>
      <c r="AZ57" s="50">
        <v>8266.26</v>
      </c>
      <c r="BA57" s="134">
        <f t="shared" ref="BA57" si="105">(AZ57-AZ56)/AZ56</f>
        <v>0</v>
      </c>
      <c r="BC57" s="259"/>
      <c r="BD57" s="17" t="s">
        <v>25</v>
      </c>
      <c r="BE57" s="50">
        <v>6358.66</v>
      </c>
      <c r="BF57" s="134">
        <f t="shared" si="5"/>
        <v>0</v>
      </c>
    </row>
    <row r="58" spans="2:58" x14ac:dyDescent="0.25">
      <c r="B58" s="259"/>
      <c r="C58" s="17" t="s">
        <v>28</v>
      </c>
      <c r="D58" s="55">
        <v>2543.46</v>
      </c>
      <c r="E58" s="55">
        <v>1104.23</v>
      </c>
      <c r="F58" s="55">
        <v>2760.57</v>
      </c>
      <c r="G58" s="50">
        <v>3815.2</v>
      </c>
      <c r="H58" s="50">
        <v>1656.34</v>
      </c>
      <c r="I58" s="55">
        <v>2760.57</v>
      </c>
      <c r="J58" s="50">
        <v>5563.83</v>
      </c>
      <c r="K58" s="50">
        <v>2415.5</v>
      </c>
      <c r="L58" s="55">
        <v>2760.57</v>
      </c>
      <c r="M58" s="50">
        <v>6358.66</v>
      </c>
      <c r="N58" s="55">
        <v>2760.57</v>
      </c>
      <c r="O58" s="50">
        <v>9537.99</v>
      </c>
      <c r="P58" s="50">
        <v>4140.8599999999997</v>
      </c>
      <c r="Q58" s="50">
        <v>10173.86</v>
      </c>
      <c r="R58" s="50">
        <v>4416.91</v>
      </c>
      <c r="S58" s="50">
        <v>9537.99</v>
      </c>
      <c r="T58" s="50">
        <v>4140.8599999999997</v>
      </c>
      <c r="U58" s="50">
        <v>8266.26</v>
      </c>
      <c r="V58" s="50">
        <v>3588.74</v>
      </c>
      <c r="W58" s="50">
        <v>6358.66</v>
      </c>
      <c r="X58" s="50">
        <v>2760.57</v>
      </c>
      <c r="Y58" s="257"/>
      <c r="AA58" s="259"/>
      <c r="AB58" s="17" t="s">
        <v>28</v>
      </c>
      <c r="AC58" s="55">
        <v>2543.46</v>
      </c>
      <c r="AD58" s="50">
        <v>3815.2</v>
      </c>
      <c r="AE58" s="50">
        <v>5563.83</v>
      </c>
      <c r="AF58" s="50">
        <v>6358.66</v>
      </c>
      <c r="AG58" s="50">
        <v>9537.99</v>
      </c>
      <c r="AH58" s="50">
        <v>10173.86</v>
      </c>
      <c r="AI58" s="50">
        <v>8266.26</v>
      </c>
      <c r="AL58" s="259"/>
      <c r="AM58" s="17" t="s">
        <v>28</v>
      </c>
      <c r="AN58" s="55">
        <v>2543.46</v>
      </c>
      <c r="AO58" s="134">
        <f t="shared" si="0"/>
        <v>0</v>
      </c>
      <c r="AP58" s="50">
        <v>3815.2</v>
      </c>
      <c r="AQ58" s="134">
        <f t="shared" si="1"/>
        <v>0</v>
      </c>
      <c r="AR58" s="50">
        <v>5563.83</v>
      </c>
      <c r="AS58" s="134">
        <f t="shared" si="1"/>
        <v>0</v>
      </c>
      <c r="AT58" s="50">
        <v>6358.66</v>
      </c>
      <c r="AU58" s="134">
        <f t="shared" si="2"/>
        <v>0</v>
      </c>
      <c r="AV58" s="50">
        <v>9537.99</v>
      </c>
      <c r="AW58" s="134">
        <f t="shared" si="2"/>
        <v>0</v>
      </c>
      <c r="AX58" s="50">
        <v>10173.86</v>
      </c>
      <c r="AY58" s="134">
        <f t="shared" ref="AY58" si="106">(AX58-AX57)/AX57</f>
        <v>0</v>
      </c>
      <c r="AZ58" s="50">
        <v>8266.26</v>
      </c>
      <c r="BA58" s="134">
        <f t="shared" ref="BA58" si="107">(AZ58-AZ57)/AZ57</f>
        <v>0</v>
      </c>
      <c r="BC58" s="259"/>
      <c r="BD58" s="17" t="s">
        <v>28</v>
      </c>
      <c r="BE58" s="50">
        <v>6358.66</v>
      </c>
      <c r="BF58" s="134">
        <f t="shared" si="5"/>
        <v>0</v>
      </c>
    </row>
    <row r="59" spans="2:58" x14ac:dyDescent="0.25">
      <c r="B59" s="259"/>
      <c r="C59" s="17" t="s">
        <v>29</v>
      </c>
      <c r="D59" s="50">
        <v>2543.46</v>
      </c>
      <c r="E59" s="50">
        <v>1104.23</v>
      </c>
      <c r="F59" s="55">
        <v>2760.57</v>
      </c>
      <c r="G59" s="50">
        <v>3815.2</v>
      </c>
      <c r="H59" s="50">
        <v>1656.34</v>
      </c>
      <c r="I59" s="55">
        <v>2760.57</v>
      </c>
      <c r="J59" s="50">
        <v>5563.83</v>
      </c>
      <c r="K59" s="50">
        <v>2415.5</v>
      </c>
      <c r="L59" s="55">
        <v>2760.57</v>
      </c>
      <c r="M59" s="50">
        <v>6358.66</v>
      </c>
      <c r="N59" s="55">
        <v>2760.57</v>
      </c>
      <c r="O59" s="50">
        <v>9537.99</v>
      </c>
      <c r="P59" s="50">
        <v>4140.8599999999997</v>
      </c>
      <c r="Q59" s="50">
        <v>10173.86</v>
      </c>
      <c r="R59" s="50">
        <v>4416.91</v>
      </c>
      <c r="S59" s="50">
        <v>9537.99</v>
      </c>
      <c r="T59" s="50">
        <v>4140.8599999999997</v>
      </c>
      <c r="U59" s="50">
        <v>8266.26</v>
      </c>
      <c r="V59" s="50">
        <v>3588.74</v>
      </c>
      <c r="W59" s="50">
        <v>6358.66</v>
      </c>
      <c r="X59" s="55">
        <v>2760.57</v>
      </c>
      <c r="Y59" s="257"/>
      <c r="AA59" s="259"/>
      <c r="AB59" s="17" t="s">
        <v>29</v>
      </c>
      <c r="AC59" s="50">
        <v>2543.46</v>
      </c>
      <c r="AD59" s="50">
        <v>3815.2</v>
      </c>
      <c r="AE59" s="50">
        <v>5563.83</v>
      </c>
      <c r="AF59" s="50">
        <v>6358.66</v>
      </c>
      <c r="AG59" s="50">
        <v>9537.99</v>
      </c>
      <c r="AH59" s="50">
        <v>10173.86</v>
      </c>
      <c r="AI59" s="50">
        <v>8266.26</v>
      </c>
      <c r="AL59" s="259"/>
      <c r="AM59" s="17" t="s">
        <v>29</v>
      </c>
      <c r="AN59" s="50">
        <v>2543.46</v>
      </c>
      <c r="AO59" s="134">
        <f t="shared" si="0"/>
        <v>0</v>
      </c>
      <c r="AP59" s="50">
        <v>3815.2</v>
      </c>
      <c r="AQ59" s="134">
        <f t="shared" si="1"/>
        <v>0</v>
      </c>
      <c r="AR59" s="50">
        <v>5563.83</v>
      </c>
      <c r="AS59" s="134">
        <f t="shared" si="1"/>
        <v>0</v>
      </c>
      <c r="AT59" s="50">
        <v>6358.66</v>
      </c>
      <c r="AU59" s="134">
        <f t="shared" si="2"/>
        <v>0</v>
      </c>
      <c r="AV59" s="50">
        <v>9537.99</v>
      </c>
      <c r="AW59" s="134">
        <f t="shared" si="2"/>
        <v>0</v>
      </c>
      <c r="AX59" s="50">
        <v>10173.86</v>
      </c>
      <c r="AY59" s="134">
        <f t="shared" ref="AY59" si="108">(AX59-AX58)/AX58</f>
        <v>0</v>
      </c>
      <c r="AZ59" s="50">
        <v>8266.26</v>
      </c>
      <c r="BA59" s="134">
        <f t="shared" ref="BA59" si="109">(AZ59-AZ58)/AZ58</f>
        <v>0</v>
      </c>
      <c r="BC59" s="259"/>
      <c r="BD59" s="17" t="s">
        <v>29</v>
      </c>
      <c r="BE59" s="50">
        <v>6358.66</v>
      </c>
      <c r="BF59" s="134">
        <f t="shared" si="5"/>
        <v>0</v>
      </c>
    </row>
    <row r="60" spans="2:58" x14ac:dyDescent="0.25">
      <c r="B60" s="259"/>
      <c r="C60" s="17" t="s">
        <v>30</v>
      </c>
      <c r="D60" s="50">
        <v>2543.46</v>
      </c>
      <c r="E60" s="50">
        <v>1104.23</v>
      </c>
      <c r="F60" s="50">
        <v>2760.57</v>
      </c>
      <c r="G60" s="50">
        <v>3815.2</v>
      </c>
      <c r="H60" s="50">
        <v>1656.34</v>
      </c>
      <c r="I60" s="50">
        <v>2760.57</v>
      </c>
      <c r="J60" s="50">
        <v>5563.83</v>
      </c>
      <c r="K60" s="50">
        <v>2415.5</v>
      </c>
      <c r="L60" s="50">
        <v>2760.57</v>
      </c>
      <c r="M60" s="50">
        <v>6358.66</v>
      </c>
      <c r="N60" s="50">
        <v>2760.57</v>
      </c>
      <c r="O60" s="50">
        <v>9537.99</v>
      </c>
      <c r="P60" s="50">
        <v>4140.8599999999997</v>
      </c>
      <c r="Q60" s="50">
        <v>10173.86</v>
      </c>
      <c r="R60" s="50">
        <v>4416.91</v>
      </c>
      <c r="S60" s="50">
        <v>9537.99</v>
      </c>
      <c r="T60" s="50">
        <v>4140.8599999999997</v>
      </c>
      <c r="U60" s="50">
        <v>8266.26</v>
      </c>
      <c r="V60" s="50">
        <v>3588.74</v>
      </c>
      <c r="W60" s="50">
        <v>6358.66</v>
      </c>
      <c r="X60" s="50">
        <v>2760.57</v>
      </c>
      <c r="Y60" s="257"/>
      <c r="AA60" s="259"/>
      <c r="AB60" s="17" t="s">
        <v>30</v>
      </c>
      <c r="AC60" s="50">
        <v>2543.46</v>
      </c>
      <c r="AD60" s="50">
        <v>3815.2</v>
      </c>
      <c r="AE60" s="50">
        <v>5563.83</v>
      </c>
      <c r="AF60" s="50">
        <v>6358.66</v>
      </c>
      <c r="AG60" s="50">
        <v>9537.99</v>
      </c>
      <c r="AH60" s="50">
        <v>10173.86</v>
      </c>
      <c r="AI60" s="50">
        <v>8266.26</v>
      </c>
      <c r="AL60" s="259"/>
      <c r="AM60" s="17" t="s">
        <v>30</v>
      </c>
      <c r="AN60" s="50">
        <v>2543.46</v>
      </c>
      <c r="AO60" s="134">
        <f t="shared" si="0"/>
        <v>0</v>
      </c>
      <c r="AP60" s="50">
        <v>3815.2</v>
      </c>
      <c r="AQ60" s="134">
        <f t="shared" si="1"/>
        <v>0</v>
      </c>
      <c r="AR60" s="50">
        <v>5563.83</v>
      </c>
      <c r="AS60" s="134">
        <f t="shared" si="1"/>
        <v>0</v>
      </c>
      <c r="AT60" s="50">
        <v>6358.66</v>
      </c>
      <c r="AU60" s="134">
        <f t="shared" si="2"/>
        <v>0</v>
      </c>
      <c r="AV60" s="50">
        <v>9537.99</v>
      </c>
      <c r="AW60" s="134">
        <f t="shared" si="2"/>
        <v>0</v>
      </c>
      <c r="AX60" s="50">
        <v>10173.86</v>
      </c>
      <c r="AY60" s="134">
        <f t="shared" ref="AY60" si="110">(AX60-AX59)/AX59</f>
        <v>0</v>
      </c>
      <c r="AZ60" s="50">
        <v>8266.26</v>
      </c>
      <c r="BA60" s="134">
        <f t="shared" ref="BA60" si="111">(AZ60-AZ59)/AZ59</f>
        <v>0</v>
      </c>
      <c r="BC60" s="259"/>
      <c r="BD60" s="17" t="s">
        <v>30</v>
      </c>
      <c r="BE60" s="50">
        <v>6358.66</v>
      </c>
      <c r="BF60" s="134">
        <f t="shared" si="5"/>
        <v>0</v>
      </c>
    </row>
    <row r="61" spans="2:58" x14ac:dyDescent="0.25">
      <c r="B61" s="259"/>
      <c r="C61" s="17" t="s">
        <v>31</v>
      </c>
      <c r="D61" s="50">
        <v>2543.46</v>
      </c>
      <c r="E61" s="50">
        <v>1104.23</v>
      </c>
      <c r="F61" s="55">
        <v>2760.57</v>
      </c>
      <c r="G61" s="50">
        <v>3815.2</v>
      </c>
      <c r="H61" s="50">
        <v>1656.34</v>
      </c>
      <c r="I61" s="55">
        <v>2760.57</v>
      </c>
      <c r="J61" s="50">
        <v>5563.83</v>
      </c>
      <c r="K61" s="50">
        <v>2415.5</v>
      </c>
      <c r="L61" s="55">
        <v>2760.57</v>
      </c>
      <c r="M61" s="50">
        <v>6358.66</v>
      </c>
      <c r="N61" s="55">
        <v>2760.57</v>
      </c>
      <c r="O61" s="50">
        <v>9537.99</v>
      </c>
      <c r="P61" s="50">
        <v>4140.8599999999997</v>
      </c>
      <c r="Q61" s="50">
        <v>10173.86</v>
      </c>
      <c r="R61" s="50">
        <v>4416.91</v>
      </c>
      <c r="S61" s="50">
        <v>9537.99</v>
      </c>
      <c r="T61" s="50">
        <v>4140.8599999999997</v>
      </c>
      <c r="U61" s="50">
        <v>8266.26</v>
      </c>
      <c r="V61" s="50">
        <v>3588.74</v>
      </c>
      <c r="W61" s="50">
        <v>6358.66</v>
      </c>
      <c r="X61" s="50">
        <v>2760.57</v>
      </c>
      <c r="Y61" s="257"/>
      <c r="AA61" s="259"/>
      <c r="AB61" s="17" t="s">
        <v>31</v>
      </c>
      <c r="AC61" s="50">
        <v>2543.46</v>
      </c>
      <c r="AD61" s="50">
        <v>3815.2</v>
      </c>
      <c r="AE61" s="50">
        <v>5563.83</v>
      </c>
      <c r="AF61" s="50">
        <v>6358.66</v>
      </c>
      <c r="AG61" s="50">
        <v>9537.99</v>
      </c>
      <c r="AH61" s="50">
        <v>10173.86</v>
      </c>
      <c r="AI61" s="50">
        <v>8266.26</v>
      </c>
      <c r="AL61" s="259"/>
      <c r="AM61" s="17" t="s">
        <v>31</v>
      </c>
      <c r="AN61" s="50">
        <v>2543.46</v>
      </c>
      <c r="AO61" s="134">
        <f t="shared" si="0"/>
        <v>0</v>
      </c>
      <c r="AP61" s="50">
        <v>3815.2</v>
      </c>
      <c r="AQ61" s="134">
        <f t="shared" si="1"/>
        <v>0</v>
      </c>
      <c r="AR61" s="50">
        <v>5563.83</v>
      </c>
      <c r="AS61" s="134">
        <f t="shared" si="1"/>
        <v>0</v>
      </c>
      <c r="AT61" s="50">
        <v>6358.66</v>
      </c>
      <c r="AU61" s="134">
        <f t="shared" si="2"/>
        <v>0</v>
      </c>
      <c r="AV61" s="50">
        <v>9537.99</v>
      </c>
      <c r="AW61" s="134">
        <f t="shared" si="2"/>
        <v>0</v>
      </c>
      <c r="AX61" s="50">
        <v>10173.86</v>
      </c>
      <c r="AY61" s="134">
        <f t="shared" ref="AY61" si="112">(AX61-AX60)/AX60</f>
        <v>0</v>
      </c>
      <c r="AZ61" s="50">
        <v>8266.26</v>
      </c>
      <c r="BA61" s="134">
        <f t="shared" ref="BA61" si="113">(AZ61-AZ60)/AZ60</f>
        <v>0</v>
      </c>
      <c r="BC61" s="259"/>
      <c r="BD61" s="17" t="s">
        <v>31</v>
      </c>
      <c r="BE61" s="50">
        <v>6358.66</v>
      </c>
      <c r="BF61" s="134">
        <f t="shared" si="5"/>
        <v>0</v>
      </c>
    </row>
    <row r="62" spans="2:58" x14ac:dyDescent="0.25">
      <c r="B62" s="259"/>
      <c r="C62" s="17" t="s">
        <v>32</v>
      </c>
      <c r="D62" s="50">
        <v>2543.46</v>
      </c>
      <c r="E62" s="55">
        <v>1104.23</v>
      </c>
      <c r="F62" s="55">
        <v>2760.57</v>
      </c>
      <c r="G62" s="50">
        <v>3815.2</v>
      </c>
      <c r="H62" s="50">
        <v>1656.34</v>
      </c>
      <c r="I62" s="55">
        <v>2760.57</v>
      </c>
      <c r="J62" s="50">
        <v>5563.83</v>
      </c>
      <c r="K62" s="50">
        <v>2415.5</v>
      </c>
      <c r="L62" s="55">
        <v>2760.57</v>
      </c>
      <c r="M62" s="50">
        <v>6358.66</v>
      </c>
      <c r="N62" s="55">
        <v>2760.57</v>
      </c>
      <c r="O62" s="50">
        <v>9537.99</v>
      </c>
      <c r="P62" s="50">
        <v>4140.8599999999997</v>
      </c>
      <c r="Q62" s="50">
        <v>10173.86</v>
      </c>
      <c r="R62" s="50">
        <v>4416.91</v>
      </c>
      <c r="S62" s="50">
        <v>9537.99</v>
      </c>
      <c r="T62" s="50">
        <v>4140.8599999999997</v>
      </c>
      <c r="U62" s="50">
        <v>8266.26</v>
      </c>
      <c r="V62" s="50">
        <v>3588.74</v>
      </c>
      <c r="W62" s="50">
        <v>6358.66</v>
      </c>
      <c r="X62" s="55">
        <v>2760.57</v>
      </c>
      <c r="Y62" s="257"/>
      <c r="AA62" s="259"/>
      <c r="AB62" s="17" t="s">
        <v>32</v>
      </c>
      <c r="AC62" s="50">
        <v>2543.46</v>
      </c>
      <c r="AD62" s="50">
        <v>3815.2</v>
      </c>
      <c r="AE62" s="50">
        <v>5563.83</v>
      </c>
      <c r="AF62" s="50">
        <v>6358.66</v>
      </c>
      <c r="AG62" s="50">
        <v>9537.99</v>
      </c>
      <c r="AH62" s="50">
        <v>10173.86</v>
      </c>
      <c r="AI62" s="50">
        <v>8266.26</v>
      </c>
      <c r="AL62" s="259"/>
      <c r="AM62" s="17" t="s">
        <v>32</v>
      </c>
      <c r="AN62" s="50">
        <v>2543.46</v>
      </c>
      <c r="AO62" s="134">
        <f t="shared" si="0"/>
        <v>0</v>
      </c>
      <c r="AP62" s="50">
        <v>3815.2</v>
      </c>
      <c r="AQ62" s="134">
        <f t="shared" si="1"/>
        <v>0</v>
      </c>
      <c r="AR62" s="50">
        <v>5563.83</v>
      </c>
      <c r="AS62" s="134">
        <f t="shared" si="1"/>
        <v>0</v>
      </c>
      <c r="AT62" s="50">
        <v>6358.66</v>
      </c>
      <c r="AU62" s="134">
        <f t="shared" si="2"/>
        <v>0</v>
      </c>
      <c r="AV62" s="50">
        <v>9537.99</v>
      </c>
      <c r="AW62" s="134">
        <f t="shared" si="2"/>
        <v>0</v>
      </c>
      <c r="AX62" s="50">
        <v>10173.86</v>
      </c>
      <c r="AY62" s="134">
        <f t="shared" ref="AY62" si="114">(AX62-AX61)/AX61</f>
        <v>0</v>
      </c>
      <c r="AZ62" s="50">
        <v>8266.26</v>
      </c>
      <c r="BA62" s="134">
        <f t="shared" ref="BA62" si="115">(AZ62-AZ61)/AZ61</f>
        <v>0</v>
      </c>
      <c r="BC62" s="259"/>
      <c r="BD62" s="17" t="s">
        <v>32</v>
      </c>
      <c r="BE62" s="50">
        <v>6358.66</v>
      </c>
      <c r="BF62" s="134">
        <f t="shared" si="5"/>
        <v>0</v>
      </c>
    </row>
    <row r="63" spans="2:58" x14ac:dyDescent="0.25">
      <c r="B63" s="259"/>
      <c r="C63" s="17" t="s">
        <v>33</v>
      </c>
      <c r="D63" s="50">
        <v>2543.46</v>
      </c>
      <c r="E63" s="50">
        <v>1104.23</v>
      </c>
      <c r="F63" s="55">
        <v>2760.57</v>
      </c>
      <c r="G63" s="50">
        <v>3815.2</v>
      </c>
      <c r="H63" s="50">
        <v>1656.34</v>
      </c>
      <c r="I63" s="55">
        <v>2760.57</v>
      </c>
      <c r="J63" s="50">
        <v>5563.83</v>
      </c>
      <c r="K63" s="50">
        <v>2415.5</v>
      </c>
      <c r="L63" s="55">
        <v>2760.57</v>
      </c>
      <c r="M63" s="50">
        <v>6358.66</v>
      </c>
      <c r="N63" s="55">
        <v>2760.57</v>
      </c>
      <c r="O63" s="50">
        <v>9537.99</v>
      </c>
      <c r="P63" s="50">
        <v>4140.8599999999997</v>
      </c>
      <c r="Q63" s="50">
        <v>10173.86</v>
      </c>
      <c r="R63" s="50">
        <v>4416.91</v>
      </c>
      <c r="S63" s="50">
        <v>9537.99</v>
      </c>
      <c r="T63" s="50">
        <v>4140.8599999999997</v>
      </c>
      <c r="U63" s="50">
        <v>8266.26</v>
      </c>
      <c r="V63" s="50">
        <v>3588.74</v>
      </c>
      <c r="W63" s="50">
        <v>6358.66</v>
      </c>
      <c r="X63" s="50">
        <v>2760.57</v>
      </c>
      <c r="Y63" s="257"/>
      <c r="AA63" s="259"/>
      <c r="AB63" s="17" t="s">
        <v>33</v>
      </c>
      <c r="AC63" s="50">
        <v>2543.46</v>
      </c>
      <c r="AD63" s="50">
        <v>3815.2</v>
      </c>
      <c r="AE63" s="50">
        <v>5563.83</v>
      </c>
      <c r="AF63" s="50">
        <v>6358.66</v>
      </c>
      <c r="AG63" s="50">
        <v>9537.99</v>
      </c>
      <c r="AH63" s="50">
        <v>10173.86</v>
      </c>
      <c r="AI63" s="50">
        <v>8266.26</v>
      </c>
      <c r="AL63" s="259"/>
      <c r="AM63" s="17" t="s">
        <v>33</v>
      </c>
      <c r="AN63" s="50">
        <v>2543.46</v>
      </c>
      <c r="AO63" s="134">
        <f t="shared" si="0"/>
        <v>0</v>
      </c>
      <c r="AP63" s="50">
        <v>3815.2</v>
      </c>
      <c r="AQ63" s="134">
        <f t="shared" si="1"/>
        <v>0</v>
      </c>
      <c r="AR63" s="50">
        <v>5563.83</v>
      </c>
      <c r="AS63" s="134">
        <f t="shared" si="1"/>
        <v>0</v>
      </c>
      <c r="AT63" s="50">
        <v>6358.66</v>
      </c>
      <c r="AU63" s="134">
        <f t="shared" si="2"/>
        <v>0</v>
      </c>
      <c r="AV63" s="50">
        <v>9537.99</v>
      </c>
      <c r="AW63" s="134">
        <f t="shared" si="2"/>
        <v>0</v>
      </c>
      <c r="AX63" s="50">
        <v>10173.86</v>
      </c>
      <c r="AY63" s="134">
        <f t="shared" ref="AY63" si="116">(AX63-AX62)/AX62</f>
        <v>0</v>
      </c>
      <c r="AZ63" s="50">
        <v>8266.26</v>
      </c>
      <c r="BA63" s="134">
        <f t="shared" ref="BA63" si="117">(AZ63-AZ62)/AZ62</f>
        <v>0</v>
      </c>
      <c r="BC63" s="259"/>
      <c r="BD63" s="17" t="s">
        <v>33</v>
      </c>
      <c r="BE63" s="50">
        <v>6358.66</v>
      </c>
      <c r="BF63" s="134">
        <f t="shared" si="5"/>
        <v>0</v>
      </c>
    </row>
    <row r="64" spans="2:58" x14ac:dyDescent="0.25">
      <c r="B64" s="260"/>
      <c r="C64" s="17" t="s">
        <v>34</v>
      </c>
      <c r="D64" s="55">
        <v>2620.2800000000002</v>
      </c>
      <c r="E64" s="55">
        <v>1137.3399999999999</v>
      </c>
      <c r="F64" s="55">
        <v>2843.36</v>
      </c>
      <c r="G64" s="50">
        <v>3930.41</v>
      </c>
      <c r="H64" s="50">
        <v>1706.02</v>
      </c>
      <c r="I64" s="55">
        <v>2843.36</v>
      </c>
      <c r="J64" s="50">
        <v>5731.85</v>
      </c>
      <c r="K64" s="50">
        <v>2487.94</v>
      </c>
      <c r="L64" s="55">
        <v>2843.36</v>
      </c>
      <c r="M64" s="50">
        <v>6550.69</v>
      </c>
      <c r="N64" s="55">
        <v>2843.36</v>
      </c>
      <c r="O64" s="50">
        <v>9826.0400000000009</v>
      </c>
      <c r="P64" s="50">
        <v>4265.04</v>
      </c>
      <c r="Q64" s="50">
        <v>10481.1</v>
      </c>
      <c r="R64" s="50">
        <v>4549.38</v>
      </c>
      <c r="S64" s="50">
        <v>9826.0400000000009</v>
      </c>
      <c r="T64" s="50">
        <v>4265.04</v>
      </c>
      <c r="U64" s="50">
        <v>8515.9</v>
      </c>
      <c r="V64" s="50">
        <v>3696.37</v>
      </c>
      <c r="W64" s="50">
        <v>6550.69</v>
      </c>
      <c r="X64" s="50">
        <v>2843.36</v>
      </c>
      <c r="Y64" s="257"/>
      <c r="AA64" s="260"/>
      <c r="AB64" s="17" t="s">
        <v>34</v>
      </c>
      <c r="AC64" s="55">
        <v>2620.2800000000002</v>
      </c>
      <c r="AD64" s="50">
        <v>3930.41</v>
      </c>
      <c r="AE64" s="50">
        <v>5731.85</v>
      </c>
      <c r="AF64" s="50">
        <v>6550.69</v>
      </c>
      <c r="AG64" s="50">
        <v>9826.0400000000009</v>
      </c>
      <c r="AH64" s="50">
        <v>10481.1</v>
      </c>
      <c r="AI64" s="50">
        <v>8515.9</v>
      </c>
      <c r="AL64" s="260"/>
      <c r="AM64" s="17" t="s">
        <v>34</v>
      </c>
      <c r="AN64" s="55">
        <v>2620.2800000000002</v>
      </c>
      <c r="AO64" s="134">
        <f t="shared" si="0"/>
        <v>3.0202951884440943E-2</v>
      </c>
      <c r="AP64" s="50">
        <v>3930.41</v>
      </c>
      <c r="AQ64" s="134">
        <f t="shared" si="1"/>
        <v>3.0197630530509553E-2</v>
      </c>
      <c r="AR64" s="50">
        <v>5731.85</v>
      </c>
      <c r="AS64" s="134">
        <f t="shared" si="1"/>
        <v>3.01986221721369E-2</v>
      </c>
      <c r="AT64" s="50">
        <v>6550.69</v>
      </c>
      <c r="AU64" s="134">
        <f t="shared" si="2"/>
        <v>3.019975906873457E-2</v>
      </c>
      <c r="AV64" s="50">
        <v>9826.0400000000009</v>
      </c>
      <c r="AW64" s="134">
        <f t="shared" si="2"/>
        <v>3.0200283288198154E-2</v>
      </c>
      <c r="AX64" s="50">
        <v>10481.1</v>
      </c>
      <c r="AY64" s="134">
        <f t="shared" ref="AY64" si="118">(AX64-AX63)/AX63</f>
        <v>3.0198960866377144E-2</v>
      </c>
      <c r="AZ64" s="50">
        <v>8515.9</v>
      </c>
      <c r="BA64" s="134">
        <f t="shared" ref="BA64" si="119">(AZ64-AZ63)/AZ63</f>
        <v>3.0199872735674829E-2</v>
      </c>
      <c r="BC64" s="260"/>
      <c r="BD64" s="17" t="s">
        <v>34</v>
      </c>
      <c r="BE64" s="50">
        <v>6550.69</v>
      </c>
      <c r="BF64" s="134">
        <f t="shared" si="5"/>
        <v>3.019975906873457E-2</v>
      </c>
    </row>
    <row r="65" spans="2:58" x14ac:dyDescent="0.25">
      <c r="B65" s="103"/>
      <c r="C65" s="17"/>
      <c r="D65" s="55"/>
      <c r="E65" s="55"/>
      <c r="F65" s="55"/>
      <c r="G65" s="50"/>
      <c r="H65" s="50"/>
      <c r="I65" s="55"/>
      <c r="J65" s="50"/>
      <c r="K65" s="50"/>
      <c r="L65" s="55"/>
      <c r="M65" s="50"/>
      <c r="N65" s="55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104"/>
      <c r="AA65" s="103"/>
      <c r="AB65" s="17"/>
      <c r="AC65" s="55"/>
      <c r="AD65" s="50"/>
      <c r="AE65" s="50"/>
      <c r="AF65" s="50"/>
      <c r="AG65" s="50"/>
      <c r="AH65" s="50"/>
      <c r="AI65" s="50"/>
    </row>
    <row r="66" spans="2:58" x14ac:dyDescent="0.25">
      <c r="B66" s="14"/>
      <c r="C66" s="51" t="s">
        <v>457</v>
      </c>
      <c r="D66" s="50">
        <f t="shared" ref="D66:X66" si="120">MAX(D30:D64)</f>
        <v>3537.87</v>
      </c>
      <c r="E66" s="50">
        <f t="shared" si="120"/>
        <v>1137.3399999999999</v>
      </c>
      <c r="F66" s="55">
        <f t="shared" si="120"/>
        <v>2843.36</v>
      </c>
      <c r="G66" s="50">
        <f t="shared" si="120"/>
        <v>5306.81</v>
      </c>
      <c r="H66" s="50">
        <f t="shared" si="120"/>
        <v>1706.02</v>
      </c>
      <c r="I66" s="55">
        <f t="shared" si="120"/>
        <v>2843.36</v>
      </c>
      <c r="J66" s="50">
        <f t="shared" si="120"/>
        <v>7739.1</v>
      </c>
      <c r="K66" s="50">
        <f t="shared" si="120"/>
        <v>2487.94</v>
      </c>
      <c r="L66" s="55">
        <f t="shared" si="120"/>
        <v>2843.36</v>
      </c>
      <c r="M66" s="50">
        <f t="shared" si="120"/>
        <v>8844.68</v>
      </c>
      <c r="N66" s="55">
        <f t="shared" si="120"/>
        <v>2843.36</v>
      </c>
      <c r="O66" s="50">
        <f t="shared" si="120"/>
        <v>13267.02</v>
      </c>
      <c r="P66" s="50">
        <f t="shared" si="120"/>
        <v>4265.04</v>
      </c>
      <c r="Q66" s="50">
        <f t="shared" si="120"/>
        <v>14151.49</v>
      </c>
      <c r="R66" s="50">
        <f t="shared" si="120"/>
        <v>4549.38</v>
      </c>
      <c r="S66" s="50">
        <f t="shared" si="120"/>
        <v>13267.02</v>
      </c>
      <c r="T66" s="50">
        <f t="shared" si="120"/>
        <v>4265.04</v>
      </c>
      <c r="U66" s="50">
        <f t="shared" si="120"/>
        <v>11498.08</v>
      </c>
      <c r="V66" s="50">
        <f t="shared" si="120"/>
        <v>3696.37</v>
      </c>
      <c r="W66" s="50">
        <f t="shared" si="120"/>
        <v>8844.68</v>
      </c>
      <c r="X66" s="55">
        <f t="shared" si="120"/>
        <v>2843.36</v>
      </c>
    </row>
    <row r="67" spans="2:58" x14ac:dyDescent="0.25">
      <c r="B67" s="14"/>
      <c r="C67" s="51" t="s">
        <v>458</v>
      </c>
      <c r="D67" s="50">
        <f t="shared" ref="D67:X67" si="121">MIN(D5:D64)</f>
        <v>2469.14</v>
      </c>
      <c r="E67" s="50">
        <f t="shared" si="121"/>
        <v>484.9</v>
      </c>
      <c r="F67" s="50">
        <f t="shared" si="121"/>
        <v>1212.25</v>
      </c>
      <c r="G67" s="50">
        <f t="shared" si="121"/>
        <v>3703.72</v>
      </c>
      <c r="H67" s="50">
        <f t="shared" si="121"/>
        <v>727.35</v>
      </c>
      <c r="I67" s="50">
        <f t="shared" si="121"/>
        <v>1212.25</v>
      </c>
      <c r="J67" s="50">
        <f t="shared" si="121"/>
        <v>5401.25</v>
      </c>
      <c r="K67" s="50">
        <f t="shared" si="121"/>
        <v>1060.72</v>
      </c>
      <c r="L67" s="50">
        <f t="shared" si="121"/>
        <v>1212.25</v>
      </c>
      <c r="M67" s="50">
        <f t="shared" si="121"/>
        <v>6172.86</v>
      </c>
      <c r="N67" s="50">
        <f t="shared" si="121"/>
        <v>1212.25</v>
      </c>
      <c r="O67" s="50">
        <f t="shared" si="121"/>
        <v>9259.2900000000009</v>
      </c>
      <c r="P67" s="50">
        <f t="shared" si="121"/>
        <v>1818.38</v>
      </c>
      <c r="Q67" s="50">
        <f t="shared" si="121"/>
        <v>9876.58</v>
      </c>
      <c r="R67" s="50">
        <f t="shared" si="121"/>
        <v>1939.6</v>
      </c>
      <c r="S67" s="50">
        <f t="shared" si="121"/>
        <v>9259.2900000000009</v>
      </c>
      <c r="T67" s="50">
        <f t="shared" si="121"/>
        <v>1818.38</v>
      </c>
      <c r="U67" s="50">
        <f t="shared" si="121"/>
        <v>8024.72</v>
      </c>
      <c r="V67" s="50">
        <f t="shared" si="121"/>
        <v>1575.93</v>
      </c>
      <c r="W67" s="50">
        <f t="shared" si="121"/>
        <v>6172.86</v>
      </c>
      <c r="X67" s="50">
        <f t="shared" si="121"/>
        <v>1212.25</v>
      </c>
    </row>
    <row r="68" spans="2:58" x14ac:dyDescent="0.25">
      <c r="B68" s="14"/>
      <c r="C68" s="51" t="s">
        <v>456</v>
      </c>
      <c r="D68" s="50">
        <f t="shared" ref="D68:X68" si="122">AVERAGE(D5:D64)</f>
        <v>3045.875166666664</v>
      </c>
      <c r="E68" s="50">
        <f t="shared" si="122"/>
        <v>846.242166666667</v>
      </c>
      <c r="F68" s="55">
        <f t="shared" si="122"/>
        <v>2115.6018333333354</v>
      </c>
      <c r="G68" s="50">
        <f t="shared" si="122"/>
        <v>4568.8155000000033</v>
      </c>
      <c r="H68" s="50">
        <f t="shared" si="122"/>
        <v>1269.3606666666667</v>
      </c>
      <c r="I68" s="55">
        <f t="shared" si="122"/>
        <v>2115.6018333333354</v>
      </c>
      <c r="J68" s="50">
        <f t="shared" si="122"/>
        <v>6662.8530000000073</v>
      </c>
      <c r="K68" s="50">
        <f t="shared" si="122"/>
        <v>1851.1530000000007</v>
      </c>
      <c r="L68" s="55">
        <f t="shared" si="122"/>
        <v>2115.6018333333354</v>
      </c>
      <c r="M68" s="50">
        <f t="shared" si="122"/>
        <v>7614.6888333333245</v>
      </c>
      <c r="N68" s="55">
        <f t="shared" si="122"/>
        <v>2115.6018333333354</v>
      </c>
      <c r="O68" s="50">
        <f t="shared" si="122"/>
        <v>11422.03533333333</v>
      </c>
      <c r="P68" s="50">
        <f t="shared" si="122"/>
        <v>3173.4051666666651</v>
      </c>
      <c r="Q68" s="50">
        <f t="shared" si="122"/>
        <v>12183.504333333329</v>
      </c>
      <c r="R68" s="50">
        <f t="shared" si="122"/>
        <v>3384.9626666666682</v>
      </c>
      <c r="S68" s="50">
        <f t="shared" si="122"/>
        <v>11422.03533333333</v>
      </c>
      <c r="T68" s="50">
        <f t="shared" si="122"/>
        <v>3173.4051666666651</v>
      </c>
      <c r="U68" s="50">
        <f t="shared" si="122"/>
        <v>9899.0976666666702</v>
      </c>
      <c r="V68" s="50">
        <f t="shared" si="122"/>
        <v>2750.2818333333316</v>
      </c>
      <c r="W68" s="50">
        <f t="shared" si="122"/>
        <v>7614.6888333333245</v>
      </c>
      <c r="X68" s="50">
        <f t="shared" si="122"/>
        <v>2115.6018333333354</v>
      </c>
    </row>
    <row r="69" spans="2:58" x14ac:dyDescent="0.25">
      <c r="B69" s="14"/>
      <c r="C69" s="14"/>
      <c r="D69" s="50"/>
      <c r="E69" s="55"/>
      <c r="F69" s="55"/>
      <c r="G69" s="50"/>
      <c r="H69" s="50"/>
      <c r="I69" s="55"/>
      <c r="J69" s="50"/>
      <c r="K69" s="50"/>
      <c r="L69" s="55"/>
      <c r="M69" s="50"/>
      <c r="N69" s="55"/>
      <c r="O69" s="50"/>
      <c r="P69" s="50"/>
      <c r="Q69" s="50"/>
      <c r="R69" s="50"/>
      <c r="S69" s="50"/>
      <c r="T69" s="50"/>
      <c r="U69" s="50"/>
      <c r="V69" s="50"/>
      <c r="W69" s="50"/>
      <c r="X69" s="55"/>
    </row>
    <row r="71" spans="2:58" x14ac:dyDescent="0.25">
      <c r="D71" t="s">
        <v>477</v>
      </c>
    </row>
    <row r="72" spans="2:58" x14ac:dyDescent="0.25">
      <c r="AA72" s="198" t="s">
        <v>1454</v>
      </c>
      <c r="AB72" s="198"/>
      <c r="AC72" s="198"/>
      <c r="AD72" s="198"/>
      <c r="AE72" s="198"/>
      <c r="AF72" s="198"/>
      <c r="AG72" s="198"/>
      <c r="AH72" s="198"/>
      <c r="AI72" s="198"/>
      <c r="AL72" s="198" t="s">
        <v>1454</v>
      </c>
      <c r="AM72" s="198"/>
      <c r="AN72" s="198"/>
      <c r="AO72" s="198"/>
      <c r="AP72" s="198"/>
      <c r="AQ72" s="198"/>
      <c r="AR72" s="198"/>
      <c r="AS72" s="198"/>
      <c r="AT72" s="198"/>
      <c r="AU72" s="198"/>
      <c r="AV72" s="198"/>
      <c r="AW72" s="198"/>
      <c r="AX72" s="198"/>
      <c r="AY72" s="198"/>
      <c r="AZ72" s="198"/>
      <c r="BA72" s="198"/>
      <c r="BC72" s="198" t="s">
        <v>1461</v>
      </c>
      <c r="BD72" s="198"/>
      <c r="BE72" s="198"/>
      <c r="BF72" s="198"/>
    </row>
    <row r="73" spans="2:58" ht="15" customHeight="1" x14ac:dyDescent="0.25">
      <c r="AA73" s="212" t="s">
        <v>1</v>
      </c>
      <c r="AB73" s="212" t="s">
        <v>2</v>
      </c>
      <c r="AC73" s="215" t="s">
        <v>484</v>
      </c>
      <c r="AD73" s="215" t="s">
        <v>485</v>
      </c>
      <c r="AE73" s="215" t="s">
        <v>486</v>
      </c>
      <c r="AF73" s="215" t="s">
        <v>1471</v>
      </c>
      <c r="AG73" s="215" t="s">
        <v>487</v>
      </c>
      <c r="AH73" s="212" t="s">
        <v>8</v>
      </c>
      <c r="AI73" s="212" t="s">
        <v>10</v>
      </c>
      <c r="AL73" s="212" t="s">
        <v>1</v>
      </c>
      <c r="AM73" s="212" t="s">
        <v>2</v>
      </c>
      <c r="AN73" s="197" t="s">
        <v>484</v>
      </c>
      <c r="AO73" s="197"/>
      <c r="AP73" s="268" t="s">
        <v>485</v>
      </c>
      <c r="AQ73" s="197"/>
      <c r="AR73" s="268" t="s">
        <v>486</v>
      </c>
      <c r="AS73" s="197"/>
      <c r="AT73" s="268" t="s">
        <v>1471</v>
      </c>
      <c r="AU73" s="197"/>
      <c r="AV73" s="268" t="s">
        <v>487</v>
      </c>
      <c r="AW73" s="197"/>
      <c r="AX73" s="268" t="s">
        <v>8</v>
      </c>
      <c r="AY73" s="197"/>
      <c r="AZ73" s="268" t="s">
        <v>10</v>
      </c>
      <c r="BA73" s="197"/>
      <c r="BC73" s="212" t="s">
        <v>1</v>
      </c>
      <c r="BD73" s="212" t="s">
        <v>2</v>
      </c>
      <c r="BE73" s="268" t="s">
        <v>6</v>
      </c>
      <c r="BF73" s="197"/>
    </row>
    <row r="74" spans="2:58" x14ac:dyDescent="0.25">
      <c r="AA74" s="213"/>
      <c r="AB74" s="213"/>
      <c r="AC74" s="216"/>
      <c r="AD74" s="216"/>
      <c r="AE74" s="216"/>
      <c r="AF74" s="216"/>
      <c r="AG74" s="216"/>
      <c r="AH74" s="213"/>
      <c r="AI74" s="213"/>
      <c r="AL74" s="213"/>
      <c r="AM74" s="213"/>
      <c r="AN74" s="197"/>
      <c r="AO74" s="197"/>
      <c r="AP74" s="197"/>
      <c r="AQ74" s="197"/>
      <c r="AR74" s="197"/>
      <c r="AS74" s="197"/>
      <c r="AT74" s="197"/>
      <c r="AU74" s="197"/>
      <c r="AV74" s="197"/>
      <c r="AW74" s="197"/>
      <c r="AX74" s="197"/>
      <c r="AY74" s="197"/>
      <c r="AZ74" s="197"/>
      <c r="BA74" s="197"/>
      <c r="BC74" s="213"/>
      <c r="BD74" s="213"/>
      <c r="BE74" s="197"/>
      <c r="BF74" s="197"/>
    </row>
    <row r="75" spans="2:58" x14ac:dyDescent="0.25">
      <c r="AA75" s="214"/>
      <c r="AB75" s="214"/>
      <c r="AC75" s="217"/>
      <c r="AD75" s="217"/>
      <c r="AE75" s="217"/>
      <c r="AF75" s="217"/>
      <c r="AG75" s="217"/>
      <c r="AH75" s="214"/>
      <c r="AI75" s="214"/>
      <c r="AL75" s="214"/>
      <c r="AM75" s="214"/>
      <c r="AN75" s="136" t="s">
        <v>1460</v>
      </c>
      <c r="AO75" s="136" t="s">
        <v>1439</v>
      </c>
      <c r="AP75" s="144" t="s">
        <v>1460</v>
      </c>
      <c r="AQ75" s="136" t="s">
        <v>1439</v>
      </c>
      <c r="AR75" s="144" t="s">
        <v>1460</v>
      </c>
      <c r="AS75" s="136" t="s">
        <v>1439</v>
      </c>
      <c r="AT75" s="144" t="s">
        <v>1460</v>
      </c>
      <c r="AU75" s="136" t="s">
        <v>1439</v>
      </c>
      <c r="AV75" s="144" t="s">
        <v>1460</v>
      </c>
      <c r="AW75" s="136" t="s">
        <v>1439</v>
      </c>
      <c r="AX75" s="144" t="s">
        <v>1460</v>
      </c>
      <c r="AY75" s="136" t="s">
        <v>1439</v>
      </c>
      <c r="AZ75" s="144" t="s">
        <v>1460</v>
      </c>
      <c r="BA75" s="136" t="s">
        <v>1439</v>
      </c>
      <c r="BC75" s="214"/>
      <c r="BD75" s="214"/>
      <c r="BE75" s="144" t="s">
        <v>1460</v>
      </c>
      <c r="BF75" s="144" t="s">
        <v>1439</v>
      </c>
    </row>
    <row r="76" spans="2:58" x14ac:dyDescent="0.25">
      <c r="AA76" s="261">
        <v>2016</v>
      </c>
      <c r="AB76" s="17" t="s">
        <v>16</v>
      </c>
      <c r="AC76" s="55">
        <v>484.9</v>
      </c>
      <c r="AD76" s="55">
        <v>727.35</v>
      </c>
      <c r="AE76" s="55">
        <v>1060.72</v>
      </c>
      <c r="AF76" s="55">
        <v>1212.25</v>
      </c>
      <c r="AG76" s="55">
        <v>1818.38</v>
      </c>
      <c r="AH76" s="55">
        <v>1939.6</v>
      </c>
      <c r="AI76" s="50">
        <v>1575.93</v>
      </c>
      <c r="AJ76" s="257" t="s">
        <v>471</v>
      </c>
      <c r="AL76" s="261">
        <v>2016</v>
      </c>
      <c r="AM76" s="17" t="s">
        <v>16</v>
      </c>
      <c r="AN76" s="126">
        <v>484.9</v>
      </c>
      <c r="AO76" s="14"/>
      <c r="AP76" s="55">
        <v>727.35</v>
      </c>
      <c r="AQ76" s="14"/>
      <c r="AR76" s="55">
        <v>1060.72</v>
      </c>
      <c r="AS76" s="14"/>
      <c r="AT76" s="55">
        <v>1212.25</v>
      </c>
      <c r="AU76" s="14"/>
      <c r="AV76" s="55">
        <v>1818.38</v>
      </c>
      <c r="AW76" s="14"/>
      <c r="AX76" s="55">
        <v>1939.6</v>
      </c>
      <c r="AY76" s="14"/>
      <c r="AZ76" s="50">
        <v>1575.93</v>
      </c>
      <c r="BA76" s="14"/>
      <c r="BC76" s="261">
        <v>2016</v>
      </c>
      <c r="BD76" s="17" t="s">
        <v>16</v>
      </c>
      <c r="BE76" s="55">
        <v>1212.25</v>
      </c>
      <c r="BF76" s="14"/>
    </row>
    <row r="77" spans="2:58" x14ac:dyDescent="0.25">
      <c r="AA77" s="262"/>
      <c r="AB77" s="17" t="s">
        <v>22</v>
      </c>
      <c r="AC77" s="55">
        <v>485.04</v>
      </c>
      <c r="AD77" s="55">
        <v>727.56</v>
      </c>
      <c r="AE77" s="55">
        <v>1061.03</v>
      </c>
      <c r="AF77" s="55">
        <v>1212.5999999999999</v>
      </c>
      <c r="AG77" s="55">
        <v>1818.9</v>
      </c>
      <c r="AH77" s="55">
        <v>1940.16</v>
      </c>
      <c r="AI77" s="50">
        <v>1576.38</v>
      </c>
      <c r="AJ77" s="257"/>
      <c r="AL77" s="262"/>
      <c r="AM77" s="17" t="s">
        <v>22</v>
      </c>
      <c r="AN77" s="55">
        <v>485.04</v>
      </c>
      <c r="AO77" s="137">
        <f>(AN77-AN76)/AN76</f>
        <v>2.8871932357195959E-4</v>
      </c>
      <c r="AP77" s="55">
        <v>727.56</v>
      </c>
      <c r="AQ77" s="137">
        <f>(AP77-AP76)/AP76</f>
        <v>2.8871932357176422E-4</v>
      </c>
      <c r="AR77" s="55">
        <v>1061.03</v>
      </c>
      <c r="AS77" s="137">
        <f>(AR77-AR76)/AR76</f>
        <v>2.9225431782180542E-4</v>
      </c>
      <c r="AT77" s="55">
        <v>1212.5999999999999</v>
      </c>
      <c r="AU77" s="137">
        <f>(AT77-AT76)/AT76</f>
        <v>2.8871932357179544E-4</v>
      </c>
      <c r="AV77" s="55">
        <v>1818.9</v>
      </c>
      <c r="AW77" s="137">
        <f>(AV77-AV76)/AV76</f>
        <v>2.8596882939758566E-4</v>
      </c>
      <c r="AX77" s="55">
        <v>1940.16</v>
      </c>
      <c r="AY77" s="137">
        <f>(AX77-AX76)/AX76</f>
        <v>2.8871932357195959E-4</v>
      </c>
      <c r="AZ77" s="50">
        <v>1576.38</v>
      </c>
      <c r="BA77" s="137">
        <f>(AZ77-AZ76)/AZ76</f>
        <v>2.8554567779028603E-4</v>
      </c>
      <c r="BC77" s="262"/>
      <c r="BD77" s="17" t="s">
        <v>22</v>
      </c>
      <c r="BE77" s="55">
        <v>1212.5999999999999</v>
      </c>
      <c r="BF77" s="137">
        <f>(BE77-BE76)/BE76</f>
        <v>2.8871932357179544E-4</v>
      </c>
    </row>
    <row r="78" spans="2:58" x14ac:dyDescent="0.25">
      <c r="AA78" s="262"/>
      <c r="AB78" s="17" t="s">
        <v>23</v>
      </c>
      <c r="AC78" s="55">
        <v>504.26</v>
      </c>
      <c r="AD78" s="55">
        <v>756.39</v>
      </c>
      <c r="AE78" s="55">
        <v>1103.07</v>
      </c>
      <c r="AF78" s="55">
        <v>1260.6500000000001</v>
      </c>
      <c r="AG78" s="55">
        <v>1890.97</v>
      </c>
      <c r="AH78" s="55">
        <v>2017.04</v>
      </c>
      <c r="AI78" s="50">
        <v>1638.84</v>
      </c>
      <c r="AJ78" s="257"/>
      <c r="AL78" s="262"/>
      <c r="AM78" s="17" t="s">
        <v>23</v>
      </c>
      <c r="AN78" s="55">
        <v>504.26</v>
      </c>
      <c r="AO78" s="137">
        <f t="shared" ref="AO78:AQ135" si="123">(AN78-AN77)/AN77</f>
        <v>3.9625597888833845E-2</v>
      </c>
      <c r="AP78" s="55">
        <v>756.39</v>
      </c>
      <c r="AQ78" s="137">
        <f t="shared" si="123"/>
        <v>3.962559788883397E-2</v>
      </c>
      <c r="AR78" s="55">
        <v>1103.07</v>
      </c>
      <c r="AS78" s="137">
        <f t="shared" ref="AS78" si="124">(AR78-AR77)/AR77</f>
        <v>3.9621876855508296E-2</v>
      </c>
      <c r="AT78" s="55">
        <v>1260.6500000000001</v>
      </c>
      <c r="AU78" s="137">
        <f t="shared" ref="AU78" si="125">(AT78-AT77)/AT77</f>
        <v>3.962559788883406E-2</v>
      </c>
      <c r="AV78" s="55">
        <v>1890.97</v>
      </c>
      <c r="AW78" s="137">
        <f t="shared" ref="AW78" si="126">(AV78-AV77)/AV77</f>
        <v>3.9622848974654977E-2</v>
      </c>
      <c r="AX78" s="55">
        <v>2017.04</v>
      </c>
      <c r="AY78" s="137">
        <f t="shared" ref="AY78" si="127">(AX78-AX77)/AX77</f>
        <v>3.9625597888833845E-2</v>
      </c>
      <c r="AZ78" s="50">
        <v>1638.84</v>
      </c>
      <c r="BA78" s="137">
        <f t="shared" ref="BA78" si="128">(AZ78-AZ77)/AZ77</f>
        <v>3.962242606478121E-2</v>
      </c>
      <c r="BC78" s="262"/>
      <c r="BD78" s="17" t="s">
        <v>23</v>
      </c>
      <c r="BE78" s="55">
        <v>1260.6500000000001</v>
      </c>
      <c r="BF78" s="137">
        <f t="shared" ref="BF78:BF135" si="129">(BE78-BE77)/BE77</f>
        <v>3.962559788883406E-2</v>
      </c>
    </row>
    <row r="79" spans="2:58" x14ac:dyDescent="0.25">
      <c r="AA79" s="262"/>
      <c r="AB79" s="17" t="s">
        <v>24</v>
      </c>
      <c r="AC79" s="55">
        <v>504.26</v>
      </c>
      <c r="AD79" s="55">
        <v>756.39</v>
      </c>
      <c r="AE79" s="55">
        <v>1103.07</v>
      </c>
      <c r="AF79" s="55">
        <v>1260.6500000000001</v>
      </c>
      <c r="AG79" s="55">
        <v>1890.97</v>
      </c>
      <c r="AH79" s="55">
        <v>2017.04</v>
      </c>
      <c r="AI79" s="50">
        <v>1638.84</v>
      </c>
      <c r="AJ79" s="257"/>
      <c r="AL79" s="262"/>
      <c r="AM79" s="17" t="s">
        <v>24</v>
      </c>
      <c r="AN79" s="55">
        <v>504.26</v>
      </c>
      <c r="AO79" s="137">
        <f t="shared" si="123"/>
        <v>0</v>
      </c>
      <c r="AP79" s="55">
        <v>756.39</v>
      </c>
      <c r="AQ79" s="137">
        <f t="shared" si="123"/>
        <v>0</v>
      </c>
      <c r="AR79" s="55">
        <v>1103.07</v>
      </c>
      <c r="AS79" s="137">
        <f t="shared" ref="AS79" si="130">(AR79-AR78)/AR78</f>
        <v>0</v>
      </c>
      <c r="AT79" s="55">
        <v>1260.6500000000001</v>
      </c>
      <c r="AU79" s="137">
        <f t="shared" ref="AU79" si="131">(AT79-AT78)/AT78</f>
        <v>0</v>
      </c>
      <c r="AV79" s="55">
        <v>1890.97</v>
      </c>
      <c r="AW79" s="137">
        <f t="shared" ref="AW79" si="132">(AV79-AV78)/AV78</f>
        <v>0</v>
      </c>
      <c r="AX79" s="55">
        <v>2017.04</v>
      </c>
      <c r="AY79" s="137">
        <f t="shared" ref="AY79" si="133">(AX79-AX78)/AX78</f>
        <v>0</v>
      </c>
      <c r="AZ79" s="50">
        <v>1638.84</v>
      </c>
      <c r="BA79" s="137">
        <f t="shared" ref="BA79" si="134">(AZ79-AZ78)/AZ78</f>
        <v>0</v>
      </c>
      <c r="BC79" s="262"/>
      <c r="BD79" s="17" t="s">
        <v>24</v>
      </c>
      <c r="BE79" s="55">
        <v>1260.6500000000001</v>
      </c>
      <c r="BF79" s="137">
        <f t="shared" si="129"/>
        <v>0</v>
      </c>
    </row>
    <row r="80" spans="2:58" x14ac:dyDescent="0.25">
      <c r="AA80" s="262"/>
      <c r="AB80" s="17" t="s">
        <v>25</v>
      </c>
      <c r="AC80" s="55">
        <v>504.26</v>
      </c>
      <c r="AD80" s="55">
        <v>756.39</v>
      </c>
      <c r="AE80" s="55">
        <v>1103.07</v>
      </c>
      <c r="AF80" s="55">
        <v>1260.6500000000001</v>
      </c>
      <c r="AG80" s="55">
        <v>1890.97</v>
      </c>
      <c r="AH80" s="55">
        <v>2017.04</v>
      </c>
      <c r="AI80" s="50">
        <v>1638.84</v>
      </c>
      <c r="AJ80" s="257"/>
      <c r="AL80" s="262"/>
      <c r="AM80" s="17" t="s">
        <v>25</v>
      </c>
      <c r="AN80" s="55">
        <v>504.26</v>
      </c>
      <c r="AO80" s="137">
        <f t="shared" si="123"/>
        <v>0</v>
      </c>
      <c r="AP80" s="55">
        <v>756.39</v>
      </c>
      <c r="AQ80" s="137">
        <f t="shared" si="123"/>
        <v>0</v>
      </c>
      <c r="AR80" s="55">
        <v>1103.07</v>
      </c>
      <c r="AS80" s="137">
        <f t="shared" ref="AS80" si="135">(AR80-AR79)/AR79</f>
        <v>0</v>
      </c>
      <c r="AT80" s="55">
        <v>1260.6500000000001</v>
      </c>
      <c r="AU80" s="137">
        <f t="shared" ref="AU80" si="136">(AT80-AT79)/AT79</f>
        <v>0</v>
      </c>
      <c r="AV80" s="55">
        <v>1890.97</v>
      </c>
      <c r="AW80" s="137">
        <f t="shared" ref="AW80" si="137">(AV80-AV79)/AV79</f>
        <v>0</v>
      </c>
      <c r="AX80" s="55">
        <v>2017.04</v>
      </c>
      <c r="AY80" s="137">
        <f t="shared" ref="AY80" si="138">(AX80-AX79)/AX79</f>
        <v>0</v>
      </c>
      <c r="AZ80" s="50">
        <v>1638.84</v>
      </c>
      <c r="BA80" s="137">
        <f t="shared" ref="BA80" si="139">(AZ80-AZ79)/AZ79</f>
        <v>0</v>
      </c>
      <c r="BC80" s="262"/>
      <c r="BD80" s="17" t="s">
        <v>25</v>
      </c>
      <c r="BE80" s="55">
        <v>1260.6500000000001</v>
      </c>
      <c r="BF80" s="137">
        <f t="shared" si="129"/>
        <v>0</v>
      </c>
    </row>
    <row r="81" spans="27:58" x14ac:dyDescent="0.25">
      <c r="AA81" s="262"/>
      <c r="AB81" s="17" t="s">
        <v>28</v>
      </c>
      <c r="AC81" s="55">
        <v>504.26</v>
      </c>
      <c r="AD81" s="55">
        <v>756.39</v>
      </c>
      <c r="AE81" s="55">
        <v>1103.07</v>
      </c>
      <c r="AF81" s="55">
        <v>1260.6500000000001</v>
      </c>
      <c r="AG81" s="55">
        <v>1890.97</v>
      </c>
      <c r="AH81" s="55">
        <v>2017.04</v>
      </c>
      <c r="AI81" s="50">
        <v>1638.84</v>
      </c>
      <c r="AJ81" s="257" t="s">
        <v>472</v>
      </c>
      <c r="AL81" s="262"/>
      <c r="AM81" s="17" t="s">
        <v>28</v>
      </c>
      <c r="AN81" s="55">
        <v>504.26</v>
      </c>
      <c r="AO81" s="137">
        <f t="shared" si="123"/>
        <v>0</v>
      </c>
      <c r="AP81" s="55">
        <v>756.39</v>
      </c>
      <c r="AQ81" s="137">
        <f t="shared" si="123"/>
        <v>0</v>
      </c>
      <c r="AR81" s="55">
        <v>1103.07</v>
      </c>
      <c r="AS81" s="137">
        <f t="shared" ref="AS81" si="140">(AR81-AR80)/AR80</f>
        <v>0</v>
      </c>
      <c r="AT81" s="55">
        <v>1260.6500000000001</v>
      </c>
      <c r="AU81" s="137">
        <f t="shared" ref="AU81" si="141">(AT81-AT80)/AT80</f>
        <v>0</v>
      </c>
      <c r="AV81" s="55">
        <v>1890.97</v>
      </c>
      <c r="AW81" s="137">
        <f t="shared" ref="AW81" si="142">(AV81-AV80)/AV80</f>
        <v>0</v>
      </c>
      <c r="AX81" s="55">
        <v>2017.04</v>
      </c>
      <c r="AY81" s="137">
        <f t="shared" ref="AY81" si="143">(AX81-AX80)/AX80</f>
        <v>0</v>
      </c>
      <c r="AZ81" s="50">
        <v>1638.84</v>
      </c>
      <c r="BA81" s="137">
        <f t="shared" ref="BA81" si="144">(AZ81-AZ80)/AZ80</f>
        <v>0</v>
      </c>
      <c r="BC81" s="262"/>
      <c r="BD81" s="17" t="s">
        <v>28</v>
      </c>
      <c r="BE81" s="55">
        <v>1260.6500000000001</v>
      </c>
      <c r="BF81" s="137">
        <f t="shared" si="129"/>
        <v>0</v>
      </c>
    </row>
    <row r="82" spans="27:58" x14ac:dyDescent="0.25">
      <c r="AA82" s="262"/>
      <c r="AB82" s="17" t="s">
        <v>29</v>
      </c>
      <c r="AC82" s="50">
        <v>520.69000000000005</v>
      </c>
      <c r="AD82" s="55">
        <v>781.03</v>
      </c>
      <c r="AE82" s="55">
        <v>1139.01</v>
      </c>
      <c r="AF82" s="55">
        <v>1301.72</v>
      </c>
      <c r="AG82" s="55">
        <v>1952.58</v>
      </c>
      <c r="AH82" s="55">
        <v>2082.7600000000002</v>
      </c>
      <c r="AI82" s="50">
        <v>1692.24</v>
      </c>
      <c r="AJ82" s="257"/>
      <c r="AL82" s="262"/>
      <c r="AM82" s="17" t="s">
        <v>29</v>
      </c>
      <c r="AN82" s="50">
        <v>520.69000000000005</v>
      </c>
      <c r="AO82" s="137">
        <f t="shared" si="123"/>
        <v>3.258239796930168E-2</v>
      </c>
      <c r="AP82" s="55">
        <v>781.03</v>
      </c>
      <c r="AQ82" s="137">
        <f t="shared" si="123"/>
        <v>3.2575787622787171E-2</v>
      </c>
      <c r="AR82" s="55">
        <v>1139.01</v>
      </c>
      <c r="AS82" s="137">
        <f t="shared" ref="AS82" si="145">(AR82-AR81)/AR81</f>
        <v>3.2581794446408713E-2</v>
      </c>
      <c r="AT82" s="55">
        <v>1301.72</v>
      </c>
      <c r="AU82" s="137">
        <f t="shared" ref="AU82" si="146">(AT82-AT81)/AT81</f>
        <v>3.2578431761392877E-2</v>
      </c>
      <c r="AV82" s="55">
        <v>1952.58</v>
      </c>
      <c r="AW82" s="137">
        <f t="shared" ref="AW82" si="147">(AV82-AV81)/AV81</f>
        <v>3.2581162049107021E-2</v>
      </c>
      <c r="AX82" s="55">
        <v>2082.7600000000002</v>
      </c>
      <c r="AY82" s="137">
        <f t="shared" ref="AY82" si="148">(AX82-AX81)/AX81</f>
        <v>3.258239796930168E-2</v>
      </c>
      <c r="AZ82" s="50">
        <v>1692.24</v>
      </c>
      <c r="BA82" s="137">
        <f t="shared" ref="BA82" si="149">(AZ82-AZ81)/AZ81</f>
        <v>3.2584022845427309E-2</v>
      </c>
      <c r="BC82" s="262"/>
      <c r="BD82" s="17" t="s">
        <v>29</v>
      </c>
      <c r="BE82" s="55">
        <v>1301.72</v>
      </c>
      <c r="BF82" s="137">
        <f t="shared" si="129"/>
        <v>3.2578431761392877E-2</v>
      </c>
    </row>
    <row r="83" spans="27:58" x14ac:dyDescent="0.25">
      <c r="AA83" s="262"/>
      <c r="AB83" s="17" t="s">
        <v>30</v>
      </c>
      <c r="AC83" s="55">
        <v>644.91</v>
      </c>
      <c r="AD83" s="55">
        <v>967.36</v>
      </c>
      <c r="AE83" s="50">
        <v>1410.74</v>
      </c>
      <c r="AF83" s="55">
        <v>1612.27</v>
      </c>
      <c r="AG83" s="55">
        <v>2418.41</v>
      </c>
      <c r="AH83" s="55">
        <v>2579.63</v>
      </c>
      <c r="AI83" s="50">
        <v>2095.9499999999998</v>
      </c>
      <c r="AJ83" s="257"/>
      <c r="AL83" s="262"/>
      <c r="AM83" s="17" t="s">
        <v>30</v>
      </c>
      <c r="AN83" s="55">
        <v>644.91</v>
      </c>
      <c r="AO83" s="137">
        <f t="shared" si="123"/>
        <v>0.23856805392844091</v>
      </c>
      <c r="AP83" s="55">
        <v>967.36</v>
      </c>
      <c r="AQ83" s="137">
        <f t="shared" si="123"/>
        <v>0.23856958119406432</v>
      </c>
      <c r="AR83" s="50">
        <v>1410.74</v>
      </c>
      <c r="AS83" s="137">
        <f t="shared" ref="AS83" si="150">(AR83-AR82)/AR82</f>
        <v>0.23856682557659722</v>
      </c>
      <c r="AT83" s="55">
        <v>1612.27</v>
      </c>
      <c r="AU83" s="137">
        <f t="shared" ref="AU83" si="151">(AT83-AT82)/AT82</f>
        <v>0.23856897028546842</v>
      </c>
      <c r="AV83" s="55">
        <v>2418.41</v>
      </c>
      <c r="AW83" s="137">
        <f t="shared" ref="AW83" si="152">(AV83-AV82)/AV82</f>
        <v>0.23857153100001022</v>
      </c>
      <c r="AX83" s="55">
        <v>2579.63</v>
      </c>
      <c r="AY83" s="137">
        <f t="shared" ref="AY83" si="153">(AX83-AX82)/AX82</f>
        <v>0.23856325260711739</v>
      </c>
      <c r="AZ83" s="50">
        <v>2095.9499999999998</v>
      </c>
      <c r="BA83" s="137">
        <f t="shared" ref="BA83" si="154">(AZ83-AZ82)/AZ82</f>
        <v>0.23856545170897733</v>
      </c>
      <c r="BC83" s="262"/>
      <c r="BD83" s="17" t="s">
        <v>30</v>
      </c>
      <c r="BE83" s="55">
        <v>1612.27</v>
      </c>
      <c r="BF83" s="137">
        <f t="shared" si="129"/>
        <v>0.23856897028546842</v>
      </c>
    </row>
    <row r="84" spans="27:58" x14ac:dyDescent="0.25">
      <c r="AA84" s="262"/>
      <c r="AB84" s="17" t="s">
        <v>31</v>
      </c>
      <c r="AC84" s="50">
        <v>644.91</v>
      </c>
      <c r="AD84" s="50">
        <v>967.36</v>
      </c>
      <c r="AE84" s="55">
        <v>1410.74</v>
      </c>
      <c r="AF84" s="55">
        <v>1612.27</v>
      </c>
      <c r="AG84" s="55">
        <v>2418.41</v>
      </c>
      <c r="AH84" s="55">
        <v>2579.63</v>
      </c>
      <c r="AI84" s="50">
        <v>2095.9499999999998</v>
      </c>
      <c r="AJ84" s="257"/>
      <c r="AL84" s="262"/>
      <c r="AM84" s="17" t="s">
        <v>31</v>
      </c>
      <c r="AN84" s="50">
        <v>644.91</v>
      </c>
      <c r="AO84" s="137">
        <f t="shared" si="123"/>
        <v>0</v>
      </c>
      <c r="AP84" s="50">
        <v>967.36</v>
      </c>
      <c r="AQ84" s="137">
        <f t="shared" si="123"/>
        <v>0</v>
      </c>
      <c r="AR84" s="55">
        <v>1410.74</v>
      </c>
      <c r="AS84" s="137">
        <f t="shared" ref="AS84" si="155">(AR84-AR83)/AR83</f>
        <v>0</v>
      </c>
      <c r="AT84" s="55">
        <v>1612.27</v>
      </c>
      <c r="AU84" s="137">
        <f t="shared" ref="AU84" si="156">(AT84-AT83)/AT83</f>
        <v>0</v>
      </c>
      <c r="AV84" s="55">
        <v>2418.41</v>
      </c>
      <c r="AW84" s="137">
        <f t="shared" ref="AW84" si="157">(AV84-AV83)/AV83</f>
        <v>0</v>
      </c>
      <c r="AX84" s="55">
        <v>2579.63</v>
      </c>
      <c r="AY84" s="137">
        <f t="shared" ref="AY84" si="158">(AX84-AX83)/AX83</f>
        <v>0</v>
      </c>
      <c r="AZ84" s="50">
        <v>2095.9499999999998</v>
      </c>
      <c r="BA84" s="137">
        <f t="shared" ref="BA84" si="159">(AZ84-AZ83)/AZ83</f>
        <v>0</v>
      </c>
      <c r="BC84" s="262"/>
      <c r="BD84" s="17" t="s">
        <v>31</v>
      </c>
      <c r="BE84" s="55">
        <v>1612.27</v>
      </c>
      <c r="BF84" s="137">
        <f t="shared" si="129"/>
        <v>0</v>
      </c>
    </row>
    <row r="85" spans="27:58" x14ac:dyDescent="0.25">
      <c r="AA85" s="262"/>
      <c r="AB85" s="17" t="s">
        <v>32</v>
      </c>
      <c r="AC85" s="50">
        <v>644.91</v>
      </c>
      <c r="AD85" s="55">
        <v>967.36</v>
      </c>
      <c r="AE85" s="55">
        <v>1410.74</v>
      </c>
      <c r="AF85" s="55">
        <v>1612.27</v>
      </c>
      <c r="AG85" s="50">
        <v>2418.41</v>
      </c>
      <c r="AH85" s="55">
        <v>2579.63</v>
      </c>
      <c r="AI85" s="50">
        <v>2095.9499999999998</v>
      </c>
      <c r="AJ85" s="257"/>
      <c r="AL85" s="262"/>
      <c r="AM85" s="17" t="s">
        <v>32</v>
      </c>
      <c r="AN85" s="50">
        <v>644.91</v>
      </c>
      <c r="AO85" s="137">
        <f t="shared" si="123"/>
        <v>0</v>
      </c>
      <c r="AP85" s="55">
        <v>967.36</v>
      </c>
      <c r="AQ85" s="137">
        <f t="shared" si="123"/>
        <v>0</v>
      </c>
      <c r="AR85" s="55">
        <v>1410.74</v>
      </c>
      <c r="AS85" s="137">
        <f t="shared" ref="AS85" si="160">(AR85-AR84)/AR84</f>
        <v>0</v>
      </c>
      <c r="AT85" s="55">
        <v>1612.27</v>
      </c>
      <c r="AU85" s="137">
        <f t="shared" ref="AU85" si="161">(AT85-AT84)/AT84</f>
        <v>0</v>
      </c>
      <c r="AV85" s="50">
        <v>2418.41</v>
      </c>
      <c r="AW85" s="137">
        <f t="shared" ref="AW85" si="162">(AV85-AV84)/AV84</f>
        <v>0</v>
      </c>
      <c r="AX85" s="55">
        <v>2579.63</v>
      </c>
      <c r="AY85" s="137">
        <f t="shared" ref="AY85" si="163">(AX85-AX84)/AX84</f>
        <v>0</v>
      </c>
      <c r="AZ85" s="50">
        <v>2095.9499999999998</v>
      </c>
      <c r="BA85" s="137">
        <f t="shared" ref="BA85" si="164">(AZ85-AZ84)/AZ84</f>
        <v>0</v>
      </c>
      <c r="BC85" s="262"/>
      <c r="BD85" s="17" t="s">
        <v>32</v>
      </c>
      <c r="BE85" s="55">
        <v>1612.27</v>
      </c>
      <c r="BF85" s="137">
        <f t="shared" si="129"/>
        <v>0</v>
      </c>
    </row>
    <row r="86" spans="27:58" x14ac:dyDescent="0.25">
      <c r="AA86" s="262"/>
      <c r="AB86" s="17" t="s">
        <v>33</v>
      </c>
      <c r="AC86" s="55">
        <v>644.91</v>
      </c>
      <c r="AD86" s="55">
        <v>967.36</v>
      </c>
      <c r="AE86" s="55">
        <v>1410.74</v>
      </c>
      <c r="AF86" s="55">
        <v>1612.27</v>
      </c>
      <c r="AG86" s="55">
        <v>2418.41</v>
      </c>
      <c r="AH86" s="55">
        <v>2579.63</v>
      </c>
      <c r="AI86" s="50">
        <v>2095.9499999999998</v>
      </c>
      <c r="AJ86" s="257"/>
      <c r="AL86" s="262"/>
      <c r="AM86" s="17" t="s">
        <v>33</v>
      </c>
      <c r="AN86" s="55">
        <v>644.91</v>
      </c>
      <c r="AO86" s="137">
        <f t="shared" si="123"/>
        <v>0</v>
      </c>
      <c r="AP86" s="55">
        <v>967.36</v>
      </c>
      <c r="AQ86" s="137">
        <f t="shared" si="123"/>
        <v>0</v>
      </c>
      <c r="AR86" s="55">
        <v>1410.74</v>
      </c>
      <c r="AS86" s="137">
        <f t="shared" ref="AS86" si="165">(AR86-AR85)/AR85</f>
        <v>0</v>
      </c>
      <c r="AT86" s="55">
        <v>1612.27</v>
      </c>
      <c r="AU86" s="137">
        <f t="shared" ref="AU86" si="166">(AT86-AT85)/AT85</f>
        <v>0</v>
      </c>
      <c r="AV86" s="55">
        <v>2418.41</v>
      </c>
      <c r="AW86" s="137">
        <f t="shared" ref="AW86" si="167">(AV86-AV85)/AV85</f>
        <v>0</v>
      </c>
      <c r="AX86" s="55">
        <v>2579.63</v>
      </c>
      <c r="AY86" s="137">
        <f t="shared" ref="AY86" si="168">(AX86-AX85)/AX85</f>
        <v>0</v>
      </c>
      <c r="AZ86" s="50">
        <v>2095.9499999999998</v>
      </c>
      <c r="BA86" s="137">
        <f t="shared" ref="BA86" si="169">(AZ86-AZ85)/AZ85</f>
        <v>0</v>
      </c>
      <c r="BC86" s="262"/>
      <c r="BD86" s="17" t="s">
        <v>33</v>
      </c>
      <c r="BE86" s="55">
        <v>1612.27</v>
      </c>
      <c r="BF86" s="137">
        <f t="shared" si="129"/>
        <v>0</v>
      </c>
    </row>
    <row r="87" spans="27:58" x14ac:dyDescent="0.25">
      <c r="AA87" s="263"/>
      <c r="AB87" s="17" t="s">
        <v>34</v>
      </c>
      <c r="AC87" s="50">
        <v>644.91</v>
      </c>
      <c r="AD87" s="57">
        <v>967.36</v>
      </c>
      <c r="AE87" s="50">
        <v>1410.74</v>
      </c>
      <c r="AF87" s="56">
        <v>1612.27</v>
      </c>
      <c r="AG87" s="50">
        <v>2418.41</v>
      </c>
      <c r="AH87" s="50">
        <v>2579.63</v>
      </c>
      <c r="AI87" s="50">
        <v>2095.9499999999998</v>
      </c>
      <c r="AJ87" s="257"/>
      <c r="AL87" s="263"/>
      <c r="AM87" s="17" t="s">
        <v>34</v>
      </c>
      <c r="AN87" s="50">
        <v>644.91</v>
      </c>
      <c r="AO87" s="137">
        <f t="shared" si="123"/>
        <v>0</v>
      </c>
      <c r="AP87" s="57">
        <v>967.36</v>
      </c>
      <c r="AQ87" s="137">
        <f t="shared" si="123"/>
        <v>0</v>
      </c>
      <c r="AR87" s="50">
        <v>1410.74</v>
      </c>
      <c r="AS87" s="137">
        <f t="shared" ref="AS87" si="170">(AR87-AR86)/AR86</f>
        <v>0</v>
      </c>
      <c r="AT87" s="56">
        <v>1612.27</v>
      </c>
      <c r="AU87" s="137">
        <f t="shared" ref="AU87" si="171">(AT87-AT86)/AT86</f>
        <v>0</v>
      </c>
      <c r="AV87" s="50">
        <v>2418.41</v>
      </c>
      <c r="AW87" s="137">
        <f t="shared" ref="AW87" si="172">(AV87-AV86)/AV86</f>
        <v>0</v>
      </c>
      <c r="AX87" s="50">
        <v>2579.63</v>
      </c>
      <c r="AY87" s="137">
        <f t="shared" ref="AY87" si="173">(AX87-AX86)/AX86</f>
        <v>0</v>
      </c>
      <c r="AZ87" s="50">
        <v>2095.9499999999998</v>
      </c>
      <c r="BA87" s="137">
        <f t="shared" ref="BA87" si="174">(AZ87-AZ86)/AZ86</f>
        <v>0</v>
      </c>
      <c r="BC87" s="263"/>
      <c r="BD87" s="17" t="s">
        <v>34</v>
      </c>
      <c r="BE87" s="56">
        <v>1612.27</v>
      </c>
      <c r="BF87" s="137">
        <f t="shared" si="129"/>
        <v>0</v>
      </c>
    </row>
    <row r="88" spans="27:58" x14ac:dyDescent="0.25">
      <c r="AA88" s="258">
        <v>2017</v>
      </c>
      <c r="AB88" s="17" t="s">
        <v>16</v>
      </c>
      <c r="AC88" s="55">
        <v>687.91</v>
      </c>
      <c r="AD88" s="50">
        <v>1031.8599999999999</v>
      </c>
      <c r="AE88" s="50">
        <v>1504.8</v>
      </c>
      <c r="AF88" s="55">
        <v>1719.77</v>
      </c>
      <c r="AG88" s="50">
        <v>2579.66</v>
      </c>
      <c r="AH88" s="50">
        <v>2751.63</v>
      </c>
      <c r="AI88" s="50">
        <v>2235.6999999999998</v>
      </c>
      <c r="AJ88" s="257"/>
      <c r="AL88" s="258">
        <v>2017</v>
      </c>
      <c r="AM88" s="17" t="s">
        <v>16</v>
      </c>
      <c r="AN88" s="55">
        <v>687.91</v>
      </c>
      <c r="AO88" s="137">
        <f t="shared" si="123"/>
        <v>6.6675970290428127E-2</v>
      </c>
      <c r="AP88" s="50">
        <v>1031.8599999999999</v>
      </c>
      <c r="AQ88" s="137">
        <f t="shared" si="123"/>
        <v>6.6676314918954566E-2</v>
      </c>
      <c r="AR88" s="50">
        <v>1504.8</v>
      </c>
      <c r="AS88" s="137">
        <f t="shared" ref="AS88" si="175">(AR88-AR87)/AR87</f>
        <v>6.6674227710279671E-2</v>
      </c>
      <c r="AT88" s="55">
        <v>1719.77</v>
      </c>
      <c r="AU88" s="137">
        <f t="shared" ref="AU88" si="176">(AT88-AT87)/AT87</f>
        <v>6.6676177067116552E-2</v>
      </c>
      <c r="AV88" s="50">
        <v>2579.66</v>
      </c>
      <c r="AW88" s="137">
        <f t="shared" ref="AW88" si="177">(AV88-AV87)/AV87</f>
        <v>6.6676039215848429E-2</v>
      </c>
      <c r="AX88" s="50">
        <v>2751.63</v>
      </c>
      <c r="AY88" s="137">
        <f t="shared" ref="AY88" si="178">(AX88-AX87)/AX87</f>
        <v>6.6676228761489043E-2</v>
      </c>
      <c r="AZ88" s="50">
        <v>2235.6999999999998</v>
      </c>
      <c r="BA88" s="137">
        <f t="shared" ref="BA88" si="179">(AZ88-AZ87)/AZ87</f>
        <v>6.6676208879028614E-2</v>
      </c>
      <c r="BC88" s="258">
        <v>2017</v>
      </c>
      <c r="BD88" s="17" t="s">
        <v>16</v>
      </c>
      <c r="BE88" s="55">
        <v>1719.77</v>
      </c>
      <c r="BF88" s="137">
        <f t="shared" si="129"/>
        <v>6.6676177067116552E-2</v>
      </c>
    </row>
    <row r="89" spans="27:58" x14ac:dyDescent="0.25">
      <c r="AA89" s="259"/>
      <c r="AB89" s="17" t="s">
        <v>22</v>
      </c>
      <c r="AC89" s="50">
        <v>687.91</v>
      </c>
      <c r="AD89" s="50">
        <v>1031.8599999999999</v>
      </c>
      <c r="AE89" s="50">
        <v>1504.8</v>
      </c>
      <c r="AF89" s="50">
        <v>1719.77</v>
      </c>
      <c r="AG89" s="50">
        <v>2579.66</v>
      </c>
      <c r="AH89" s="50">
        <v>2751.63</v>
      </c>
      <c r="AI89" s="50">
        <v>2235.6999999999998</v>
      </c>
      <c r="AJ89" s="257" t="s">
        <v>473</v>
      </c>
      <c r="AL89" s="259"/>
      <c r="AM89" s="17" t="s">
        <v>22</v>
      </c>
      <c r="AN89" s="50">
        <v>687.91</v>
      </c>
      <c r="AO89" s="137">
        <f t="shared" si="123"/>
        <v>0</v>
      </c>
      <c r="AP89" s="50">
        <v>1031.8599999999999</v>
      </c>
      <c r="AQ89" s="137">
        <f t="shared" si="123"/>
        <v>0</v>
      </c>
      <c r="AR89" s="50">
        <v>1504.8</v>
      </c>
      <c r="AS89" s="137">
        <f t="shared" ref="AS89" si="180">(AR89-AR88)/AR88</f>
        <v>0</v>
      </c>
      <c r="AT89" s="50">
        <v>1719.77</v>
      </c>
      <c r="AU89" s="137">
        <f t="shared" ref="AU89" si="181">(AT89-AT88)/AT88</f>
        <v>0</v>
      </c>
      <c r="AV89" s="50">
        <v>2579.66</v>
      </c>
      <c r="AW89" s="137">
        <f t="shared" ref="AW89" si="182">(AV89-AV88)/AV88</f>
        <v>0</v>
      </c>
      <c r="AX89" s="50">
        <v>2751.63</v>
      </c>
      <c r="AY89" s="137">
        <f t="shared" ref="AY89" si="183">(AX89-AX88)/AX88</f>
        <v>0</v>
      </c>
      <c r="AZ89" s="50">
        <v>2235.6999999999998</v>
      </c>
      <c r="BA89" s="137">
        <f t="shared" ref="BA89" si="184">(AZ89-AZ88)/AZ88</f>
        <v>0</v>
      </c>
      <c r="BC89" s="259"/>
      <c r="BD89" s="17" t="s">
        <v>22</v>
      </c>
      <c r="BE89" s="50">
        <v>1719.77</v>
      </c>
      <c r="BF89" s="137">
        <f t="shared" si="129"/>
        <v>0</v>
      </c>
    </row>
    <row r="90" spans="27:58" x14ac:dyDescent="0.25">
      <c r="AA90" s="259"/>
      <c r="AB90" s="17" t="s">
        <v>23</v>
      </c>
      <c r="AC90" s="50">
        <v>687.91</v>
      </c>
      <c r="AD90" s="50">
        <v>1031.8599999999999</v>
      </c>
      <c r="AE90" s="50">
        <v>1504.8</v>
      </c>
      <c r="AF90" s="55">
        <v>1719.77</v>
      </c>
      <c r="AG90" s="50">
        <v>2579.66</v>
      </c>
      <c r="AH90" s="50">
        <v>2751.63</v>
      </c>
      <c r="AI90" s="50">
        <v>2235.6999999999998</v>
      </c>
      <c r="AJ90" s="257"/>
      <c r="AL90" s="259"/>
      <c r="AM90" s="17" t="s">
        <v>23</v>
      </c>
      <c r="AN90" s="50">
        <v>687.91</v>
      </c>
      <c r="AO90" s="137">
        <f t="shared" si="123"/>
        <v>0</v>
      </c>
      <c r="AP90" s="50">
        <v>1031.8599999999999</v>
      </c>
      <c r="AQ90" s="137">
        <f t="shared" si="123"/>
        <v>0</v>
      </c>
      <c r="AR90" s="50">
        <v>1504.8</v>
      </c>
      <c r="AS90" s="137">
        <f t="shared" ref="AS90" si="185">(AR90-AR89)/AR89</f>
        <v>0</v>
      </c>
      <c r="AT90" s="55">
        <v>1719.77</v>
      </c>
      <c r="AU90" s="137">
        <f t="shared" ref="AU90" si="186">(AT90-AT89)/AT89</f>
        <v>0</v>
      </c>
      <c r="AV90" s="50">
        <v>2579.66</v>
      </c>
      <c r="AW90" s="137">
        <f t="shared" ref="AW90" si="187">(AV90-AV89)/AV89</f>
        <v>0</v>
      </c>
      <c r="AX90" s="50">
        <v>2751.63</v>
      </c>
      <c r="AY90" s="137">
        <f t="shared" ref="AY90" si="188">(AX90-AX89)/AX89</f>
        <v>0</v>
      </c>
      <c r="AZ90" s="50">
        <v>2235.6999999999998</v>
      </c>
      <c r="BA90" s="137">
        <f t="shared" ref="BA90" si="189">(AZ90-AZ89)/AZ89</f>
        <v>0</v>
      </c>
      <c r="BC90" s="259"/>
      <c r="BD90" s="17" t="s">
        <v>23</v>
      </c>
      <c r="BE90" s="55">
        <v>1719.77</v>
      </c>
      <c r="BF90" s="137">
        <f t="shared" si="129"/>
        <v>0</v>
      </c>
    </row>
    <row r="91" spans="27:58" x14ac:dyDescent="0.25">
      <c r="AA91" s="259"/>
      <c r="AB91" s="17" t="s">
        <v>24</v>
      </c>
      <c r="AC91" s="55">
        <v>709.48</v>
      </c>
      <c r="AD91" s="50">
        <v>1064.22</v>
      </c>
      <c r="AE91" s="50">
        <v>1551.99</v>
      </c>
      <c r="AF91" s="55">
        <v>1773.7</v>
      </c>
      <c r="AG91" s="50">
        <v>2660.55</v>
      </c>
      <c r="AH91" s="50">
        <v>2837.93</v>
      </c>
      <c r="AI91" s="50">
        <v>2305.81</v>
      </c>
      <c r="AJ91" s="257"/>
      <c r="AL91" s="259"/>
      <c r="AM91" s="17" t="s">
        <v>24</v>
      </c>
      <c r="AN91" s="55">
        <v>709.48</v>
      </c>
      <c r="AO91" s="137">
        <f t="shared" si="123"/>
        <v>3.1355845968222662E-2</v>
      </c>
      <c r="AP91" s="50">
        <v>1064.22</v>
      </c>
      <c r="AQ91" s="137">
        <f t="shared" si="123"/>
        <v>3.1360843525284565E-2</v>
      </c>
      <c r="AR91" s="50">
        <v>1551.99</v>
      </c>
      <c r="AS91" s="137">
        <f t="shared" ref="AS91" si="190">(AR91-AR90)/AR90</f>
        <v>3.1359649122807053E-2</v>
      </c>
      <c r="AT91" s="55">
        <v>1773.7</v>
      </c>
      <c r="AU91" s="137">
        <f t="shared" ref="AU91" si="191">(AT91-AT90)/AT90</f>
        <v>3.1358844496647845E-2</v>
      </c>
      <c r="AV91" s="50">
        <v>2660.55</v>
      </c>
      <c r="AW91" s="137">
        <f t="shared" ref="AW91" si="192">(AV91-AV90)/AV90</f>
        <v>3.1356845475760502E-2</v>
      </c>
      <c r="AX91" s="50">
        <v>2837.93</v>
      </c>
      <c r="AY91" s="137">
        <f t="shared" ref="AY91" si="193">(AX91-AX90)/AX90</f>
        <v>3.1363228341019588E-2</v>
      </c>
      <c r="AZ91" s="50">
        <v>2305.81</v>
      </c>
      <c r="BA91" s="137">
        <f t="shared" ref="BA91" si="194">(AZ91-AZ90)/AZ90</f>
        <v>3.1359305810260828E-2</v>
      </c>
      <c r="BC91" s="259"/>
      <c r="BD91" s="17" t="s">
        <v>24</v>
      </c>
      <c r="BE91" s="55">
        <v>1773.7</v>
      </c>
      <c r="BF91" s="137">
        <f t="shared" si="129"/>
        <v>3.1358844496647845E-2</v>
      </c>
    </row>
    <row r="92" spans="27:58" x14ac:dyDescent="0.25">
      <c r="AA92" s="259"/>
      <c r="AB92" s="17" t="s">
        <v>25</v>
      </c>
      <c r="AC92" s="50">
        <v>709.48</v>
      </c>
      <c r="AD92" s="50">
        <v>1064.22</v>
      </c>
      <c r="AE92" s="50">
        <v>1551.99</v>
      </c>
      <c r="AF92" s="55">
        <v>1773.7</v>
      </c>
      <c r="AG92" s="50">
        <v>2660.56</v>
      </c>
      <c r="AH92" s="50">
        <v>2837.93</v>
      </c>
      <c r="AI92" s="50">
        <v>2305.81</v>
      </c>
      <c r="AJ92" s="257"/>
      <c r="AL92" s="259"/>
      <c r="AM92" s="17" t="s">
        <v>25</v>
      </c>
      <c r="AN92" s="50">
        <v>709.48</v>
      </c>
      <c r="AO92" s="137">
        <f t="shared" si="123"/>
        <v>0</v>
      </c>
      <c r="AP92" s="50">
        <v>1064.22</v>
      </c>
      <c r="AQ92" s="137">
        <f t="shared" si="123"/>
        <v>0</v>
      </c>
      <c r="AR92" s="50">
        <v>1551.99</v>
      </c>
      <c r="AS92" s="137">
        <f t="shared" ref="AS92" si="195">(AR92-AR91)/AR91</f>
        <v>0</v>
      </c>
      <c r="AT92" s="55">
        <v>1773.7</v>
      </c>
      <c r="AU92" s="137">
        <f t="shared" ref="AU92" si="196">(AT92-AT91)/AT91</f>
        <v>0</v>
      </c>
      <c r="AV92" s="50">
        <v>2660.56</v>
      </c>
      <c r="AW92" s="137">
        <f t="shared" ref="AW92" si="197">(AV92-AV91)/AV91</f>
        <v>3.7586213376044543E-6</v>
      </c>
      <c r="AX92" s="50">
        <v>2837.93</v>
      </c>
      <c r="AY92" s="137">
        <f t="shared" ref="AY92" si="198">(AX92-AX91)/AX91</f>
        <v>0</v>
      </c>
      <c r="AZ92" s="50">
        <v>2305.81</v>
      </c>
      <c r="BA92" s="137">
        <f t="shared" ref="BA92" si="199">(AZ92-AZ91)/AZ91</f>
        <v>0</v>
      </c>
      <c r="BC92" s="259"/>
      <c r="BD92" s="17" t="s">
        <v>25</v>
      </c>
      <c r="BE92" s="55">
        <v>1773.7</v>
      </c>
      <c r="BF92" s="137">
        <f t="shared" si="129"/>
        <v>0</v>
      </c>
    </row>
    <row r="93" spans="27:58" x14ac:dyDescent="0.25">
      <c r="AA93" s="259"/>
      <c r="AB93" s="17" t="s">
        <v>28</v>
      </c>
      <c r="AC93" s="55">
        <v>709.48</v>
      </c>
      <c r="AD93" s="50">
        <v>1064.22</v>
      </c>
      <c r="AE93" s="50">
        <v>1551.99</v>
      </c>
      <c r="AF93" s="55">
        <v>1773.7</v>
      </c>
      <c r="AG93" s="50">
        <v>2660.56</v>
      </c>
      <c r="AH93" s="50">
        <v>2837.93</v>
      </c>
      <c r="AI93" s="50">
        <v>2305.81</v>
      </c>
      <c r="AJ93" s="257"/>
      <c r="AL93" s="259"/>
      <c r="AM93" s="17" t="s">
        <v>28</v>
      </c>
      <c r="AN93" s="55">
        <v>709.48</v>
      </c>
      <c r="AO93" s="137">
        <f t="shared" si="123"/>
        <v>0</v>
      </c>
      <c r="AP93" s="50">
        <v>1064.22</v>
      </c>
      <c r="AQ93" s="137">
        <f t="shared" si="123"/>
        <v>0</v>
      </c>
      <c r="AR93" s="50">
        <v>1551.99</v>
      </c>
      <c r="AS93" s="137">
        <f t="shared" ref="AS93" si="200">(AR93-AR92)/AR92</f>
        <v>0</v>
      </c>
      <c r="AT93" s="55">
        <v>1773.7</v>
      </c>
      <c r="AU93" s="137">
        <f t="shared" ref="AU93" si="201">(AT93-AT92)/AT92</f>
        <v>0</v>
      </c>
      <c r="AV93" s="50">
        <v>2660.56</v>
      </c>
      <c r="AW93" s="137">
        <f t="shared" ref="AW93" si="202">(AV93-AV92)/AV92</f>
        <v>0</v>
      </c>
      <c r="AX93" s="50">
        <v>2837.93</v>
      </c>
      <c r="AY93" s="137">
        <f t="shared" ref="AY93" si="203">(AX93-AX92)/AX92</f>
        <v>0</v>
      </c>
      <c r="AZ93" s="50">
        <v>2305.81</v>
      </c>
      <c r="BA93" s="137">
        <f t="shared" ref="BA93" si="204">(AZ93-AZ92)/AZ92</f>
        <v>0</v>
      </c>
      <c r="BC93" s="259"/>
      <c r="BD93" s="17" t="s">
        <v>28</v>
      </c>
      <c r="BE93" s="55">
        <v>1773.7</v>
      </c>
      <c r="BF93" s="137">
        <f t="shared" si="129"/>
        <v>0</v>
      </c>
    </row>
    <row r="94" spans="27:58" x14ac:dyDescent="0.25">
      <c r="AA94" s="259"/>
      <c r="AB94" s="17" t="s">
        <v>29</v>
      </c>
      <c r="AC94" s="50">
        <v>709.48</v>
      </c>
      <c r="AD94" s="50">
        <v>1064.22</v>
      </c>
      <c r="AE94" s="50">
        <v>1551.99</v>
      </c>
      <c r="AF94" s="55">
        <v>1773.7</v>
      </c>
      <c r="AG94" s="50">
        <v>2660.56</v>
      </c>
      <c r="AH94" s="50">
        <v>2837.93</v>
      </c>
      <c r="AI94" s="50">
        <v>2305.81</v>
      </c>
      <c r="AJ94" s="257"/>
      <c r="AL94" s="259"/>
      <c r="AM94" s="17" t="s">
        <v>29</v>
      </c>
      <c r="AN94" s="50">
        <v>709.48</v>
      </c>
      <c r="AO94" s="137">
        <f t="shared" si="123"/>
        <v>0</v>
      </c>
      <c r="AP94" s="50">
        <v>1064.22</v>
      </c>
      <c r="AQ94" s="137">
        <f t="shared" si="123"/>
        <v>0</v>
      </c>
      <c r="AR94" s="50">
        <v>1551.99</v>
      </c>
      <c r="AS94" s="137">
        <f t="shared" ref="AS94" si="205">(AR94-AR93)/AR93</f>
        <v>0</v>
      </c>
      <c r="AT94" s="55">
        <v>1773.7</v>
      </c>
      <c r="AU94" s="137">
        <f t="shared" ref="AU94" si="206">(AT94-AT93)/AT93</f>
        <v>0</v>
      </c>
      <c r="AV94" s="50">
        <v>2660.56</v>
      </c>
      <c r="AW94" s="137">
        <f t="shared" ref="AW94" si="207">(AV94-AV93)/AV93</f>
        <v>0</v>
      </c>
      <c r="AX94" s="50">
        <v>2837.93</v>
      </c>
      <c r="AY94" s="137">
        <f t="shared" ref="AY94" si="208">(AX94-AX93)/AX93</f>
        <v>0</v>
      </c>
      <c r="AZ94" s="50">
        <v>2305.81</v>
      </c>
      <c r="BA94" s="137">
        <f t="shared" ref="BA94" si="209">(AZ94-AZ93)/AZ93</f>
        <v>0</v>
      </c>
      <c r="BC94" s="259"/>
      <c r="BD94" s="17" t="s">
        <v>29</v>
      </c>
      <c r="BE94" s="55">
        <v>1773.7</v>
      </c>
      <c r="BF94" s="137">
        <f t="shared" si="129"/>
        <v>0</v>
      </c>
    </row>
    <row r="95" spans="27:58" x14ac:dyDescent="0.25">
      <c r="AA95" s="259"/>
      <c r="AB95" s="17" t="s">
        <v>30</v>
      </c>
      <c r="AC95" s="50">
        <v>710.25</v>
      </c>
      <c r="AD95" s="50">
        <v>1065.3699999999999</v>
      </c>
      <c r="AE95" s="50">
        <v>1553.66</v>
      </c>
      <c r="AF95" s="50">
        <v>1775.61</v>
      </c>
      <c r="AG95" s="50">
        <v>2663.42</v>
      </c>
      <c r="AH95" s="50">
        <v>2840.98</v>
      </c>
      <c r="AI95" s="50">
        <v>2308.3000000000002</v>
      </c>
      <c r="AJ95" s="257" t="s">
        <v>474</v>
      </c>
      <c r="AL95" s="259"/>
      <c r="AM95" s="17" t="s">
        <v>30</v>
      </c>
      <c r="AN95" s="50">
        <v>710.25</v>
      </c>
      <c r="AO95" s="137">
        <f t="shared" si="123"/>
        <v>1.0853019112589245E-3</v>
      </c>
      <c r="AP95" s="50">
        <v>1065.3699999999999</v>
      </c>
      <c r="AQ95" s="137">
        <f t="shared" si="123"/>
        <v>1.0806036345867053E-3</v>
      </c>
      <c r="AR95" s="50">
        <v>1553.66</v>
      </c>
      <c r="AS95" s="137">
        <f t="shared" ref="AS95" si="210">(AR95-AR94)/AR94</f>
        <v>1.0760378610687393E-3</v>
      </c>
      <c r="AT95" s="50">
        <v>1775.61</v>
      </c>
      <c r="AU95" s="137">
        <f t="shared" ref="AU95" si="211">(AT95-AT94)/AT94</f>
        <v>1.0768450132490582E-3</v>
      </c>
      <c r="AV95" s="50">
        <v>2663.42</v>
      </c>
      <c r="AW95" s="137">
        <f t="shared" ref="AW95" si="212">(AV95-AV94)/AV94</f>
        <v>1.0749616622065007E-3</v>
      </c>
      <c r="AX95" s="50">
        <v>2840.98</v>
      </c>
      <c r="AY95" s="137">
        <f t="shared" ref="AY95" si="213">(AX95-AX94)/AX94</f>
        <v>1.0747270017231511E-3</v>
      </c>
      <c r="AZ95" s="50">
        <v>2308.3000000000002</v>
      </c>
      <c r="BA95" s="137">
        <f t="shared" ref="BA95" si="214">(AZ95-AZ94)/AZ94</f>
        <v>1.0798808227912259E-3</v>
      </c>
      <c r="BC95" s="259"/>
      <c r="BD95" s="17" t="s">
        <v>30</v>
      </c>
      <c r="BE95" s="50">
        <v>1775.61</v>
      </c>
      <c r="BF95" s="137">
        <f t="shared" si="129"/>
        <v>1.0768450132490582E-3</v>
      </c>
    </row>
    <row r="96" spans="27:58" x14ac:dyDescent="0.25">
      <c r="AA96" s="259"/>
      <c r="AB96" s="17" t="s">
        <v>31</v>
      </c>
      <c r="AC96" s="50">
        <v>710.25</v>
      </c>
      <c r="AD96" s="50">
        <v>1065.3699999999999</v>
      </c>
      <c r="AE96" s="50">
        <v>1553.66</v>
      </c>
      <c r="AF96" s="55">
        <v>1775.61</v>
      </c>
      <c r="AG96" s="50">
        <v>2663.42</v>
      </c>
      <c r="AH96" s="50">
        <v>2840.98</v>
      </c>
      <c r="AI96" s="50">
        <v>2308.3000000000002</v>
      </c>
      <c r="AJ96" s="257"/>
      <c r="AL96" s="259"/>
      <c r="AM96" s="17" t="s">
        <v>31</v>
      </c>
      <c r="AN96" s="50">
        <v>710.25</v>
      </c>
      <c r="AO96" s="137">
        <f t="shared" si="123"/>
        <v>0</v>
      </c>
      <c r="AP96" s="50">
        <v>1065.3699999999999</v>
      </c>
      <c r="AQ96" s="137">
        <f t="shared" si="123"/>
        <v>0</v>
      </c>
      <c r="AR96" s="50">
        <v>1553.66</v>
      </c>
      <c r="AS96" s="137">
        <f t="shared" ref="AS96" si="215">(AR96-AR95)/AR95</f>
        <v>0</v>
      </c>
      <c r="AT96" s="55">
        <v>1775.61</v>
      </c>
      <c r="AU96" s="137">
        <f t="shared" ref="AU96" si="216">(AT96-AT95)/AT95</f>
        <v>0</v>
      </c>
      <c r="AV96" s="50">
        <v>2663.42</v>
      </c>
      <c r="AW96" s="137">
        <f t="shared" ref="AW96" si="217">(AV96-AV95)/AV95</f>
        <v>0</v>
      </c>
      <c r="AX96" s="50">
        <v>2840.98</v>
      </c>
      <c r="AY96" s="137">
        <f t="shared" ref="AY96" si="218">(AX96-AX95)/AX95</f>
        <v>0</v>
      </c>
      <c r="AZ96" s="50">
        <v>2308.3000000000002</v>
      </c>
      <c r="BA96" s="137">
        <f t="shared" ref="BA96" si="219">(AZ96-AZ95)/AZ95</f>
        <v>0</v>
      </c>
      <c r="BC96" s="259"/>
      <c r="BD96" s="17" t="s">
        <v>31</v>
      </c>
      <c r="BE96" s="55">
        <v>1775.61</v>
      </c>
      <c r="BF96" s="137">
        <f t="shared" si="129"/>
        <v>0</v>
      </c>
    </row>
    <row r="97" spans="27:58" x14ac:dyDescent="0.25">
      <c r="AA97" s="259"/>
      <c r="AB97" s="17" t="s">
        <v>32</v>
      </c>
      <c r="AC97" s="55">
        <v>710.25</v>
      </c>
      <c r="AD97" s="50">
        <v>1065.3699999999999</v>
      </c>
      <c r="AE97" s="50">
        <v>1553.66</v>
      </c>
      <c r="AF97" s="55">
        <v>1775.61</v>
      </c>
      <c r="AG97" s="50">
        <v>2663.42</v>
      </c>
      <c r="AH97" s="50">
        <v>2840.98</v>
      </c>
      <c r="AI97" s="50">
        <v>2308.3000000000002</v>
      </c>
      <c r="AJ97" s="257"/>
      <c r="AL97" s="259"/>
      <c r="AM97" s="17" t="s">
        <v>32</v>
      </c>
      <c r="AN97" s="55">
        <v>710.25</v>
      </c>
      <c r="AO97" s="137">
        <f t="shared" si="123"/>
        <v>0</v>
      </c>
      <c r="AP97" s="50">
        <v>1065.3699999999999</v>
      </c>
      <c r="AQ97" s="137">
        <f t="shared" si="123"/>
        <v>0</v>
      </c>
      <c r="AR97" s="50">
        <v>1553.66</v>
      </c>
      <c r="AS97" s="137">
        <f t="shared" ref="AS97" si="220">(AR97-AR96)/AR96</f>
        <v>0</v>
      </c>
      <c r="AT97" s="55">
        <v>1775.61</v>
      </c>
      <c r="AU97" s="137">
        <f t="shared" ref="AU97" si="221">(AT97-AT96)/AT96</f>
        <v>0</v>
      </c>
      <c r="AV97" s="50">
        <v>2663.42</v>
      </c>
      <c r="AW97" s="137">
        <f t="shared" ref="AW97" si="222">(AV97-AV96)/AV96</f>
        <v>0</v>
      </c>
      <c r="AX97" s="50">
        <v>2840.98</v>
      </c>
      <c r="AY97" s="137">
        <f t="shared" ref="AY97" si="223">(AX97-AX96)/AX96</f>
        <v>0</v>
      </c>
      <c r="AZ97" s="50">
        <v>2308.3000000000002</v>
      </c>
      <c r="BA97" s="137">
        <f t="shared" ref="BA97" si="224">(AZ97-AZ96)/AZ96</f>
        <v>0</v>
      </c>
      <c r="BC97" s="259"/>
      <c r="BD97" s="17" t="s">
        <v>32</v>
      </c>
      <c r="BE97" s="55">
        <v>1775.61</v>
      </c>
      <c r="BF97" s="137">
        <f t="shared" si="129"/>
        <v>0</v>
      </c>
    </row>
    <row r="98" spans="27:58" x14ac:dyDescent="0.25">
      <c r="AA98" s="259"/>
      <c r="AB98" s="17" t="s">
        <v>33</v>
      </c>
      <c r="AC98" s="50">
        <v>710.25</v>
      </c>
      <c r="AD98" s="50">
        <v>1065.3699999999999</v>
      </c>
      <c r="AE98" s="50">
        <v>1553.66</v>
      </c>
      <c r="AF98" s="55">
        <v>1775.61</v>
      </c>
      <c r="AG98" s="50">
        <v>2663.42</v>
      </c>
      <c r="AH98" s="50">
        <v>2840.98</v>
      </c>
      <c r="AI98" s="50">
        <v>2308.3000000000002</v>
      </c>
      <c r="AJ98" s="257"/>
      <c r="AL98" s="259"/>
      <c r="AM98" s="17" t="s">
        <v>33</v>
      </c>
      <c r="AN98" s="50">
        <v>710.25</v>
      </c>
      <c r="AO98" s="137">
        <f t="shared" si="123"/>
        <v>0</v>
      </c>
      <c r="AP98" s="50">
        <v>1065.3699999999999</v>
      </c>
      <c r="AQ98" s="137">
        <f t="shared" si="123"/>
        <v>0</v>
      </c>
      <c r="AR98" s="50">
        <v>1553.66</v>
      </c>
      <c r="AS98" s="137">
        <f t="shared" ref="AS98" si="225">(AR98-AR97)/AR97</f>
        <v>0</v>
      </c>
      <c r="AT98" s="55">
        <v>1775.61</v>
      </c>
      <c r="AU98" s="137">
        <f t="shared" ref="AU98" si="226">(AT98-AT97)/AT97</f>
        <v>0</v>
      </c>
      <c r="AV98" s="50">
        <v>2663.42</v>
      </c>
      <c r="AW98" s="137">
        <f t="shared" ref="AW98" si="227">(AV98-AV97)/AV97</f>
        <v>0</v>
      </c>
      <c r="AX98" s="50">
        <v>2840.98</v>
      </c>
      <c r="AY98" s="137">
        <f t="shared" ref="AY98" si="228">(AX98-AX97)/AX97</f>
        <v>0</v>
      </c>
      <c r="AZ98" s="50">
        <v>2308.3000000000002</v>
      </c>
      <c r="BA98" s="137">
        <f t="shared" ref="BA98" si="229">(AZ98-AZ97)/AZ97</f>
        <v>0</v>
      </c>
      <c r="BC98" s="259"/>
      <c r="BD98" s="17" t="s">
        <v>33</v>
      </c>
      <c r="BE98" s="55">
        <v>1775.61</v>
      </c>
      <c r="BF98" s="137">
        <f t="shared" si="129"/>
        <v>0</v>
      </c>
    </row>
    <row r="99" spans="27:58" x14ac:dyDescent="0.25">
      <c r="AA99" s="260"/>
      <c r="AB99" s="17" t="s">
        <v>34</v>
      </c>
      <c r="AC99" s="55">
        <v>710.25</v>
      </c>
      <c r="AD99" s="50">
        <v>1065.3699999999999</v>
      </c>
      <c r="AE99" s="50">
        <v>1553.66</v>
      </c>
      <c r="AF99" s="55">
        <v>1775.61</v>
      </c>
      <c r="AG99" s="50">
        <v>2663.42</v>
      </c>
      <c r="AH99" s="50">
        <v>2840.98</v>
      </c>
      <c r="AI99" s="50">
        <v>2308.3000000000002</v>
      </c>
      <c r="AJ99" s="257"/>
      <c r="AL99" s="260"/>
      <c r="AM99" s="17" t="s">
        <v>34</v>
      </c>
      <c r="AN99" s="55">
        <v>710.25</v>
      </c>
      <c r="AO99" s="137">
        <f t="shared" si="123"/>
        <v>0</v>
      </c>
      <c r="AP99" s="50">
        <v>1065.3699999999999</v>
      </c>
      <c r="AQ99" s="137">
        <f t="shared" si="123"/>
        <v>0</v>
      </c>
      <c r="AR99" s="50">
        <v>1553.66</v>
      </c>
      <c r="AS99" s="137">
        <f t="shared" ref="AS99" si="230">(AR99-AR98)/AR98</f>
        <v>0</v>
      </c>
      <c r="AT99" s="55">
        <v>1775.61</v>
      </c>
      <c r="AU99" s="137">
        <f t="shared" ref="AU99" si="231">(AT99-AT98)/AT98</f>
        <v>0</v>
      </c>
      <c r="AV99" s="50">
        <v>2663.42</v>
      </c>
      <c r="AW99" s="137">
        <f t="shared" ref="AW99" si="232">(AV99-AV98)/AV98</f>
        <v>0</v>
      </c>
      <c r="AX99" s="50">
        <v>2840.98</v>
      </c>
      <c r="AY99" s="137">
        <f t="shared" ref="AY99" si="233">(AX99-AX98)/AX98</f>
        <v>0</v>
      </c>
      <c r="AZ99" s="50">
        <v>2308.3000000000002</v>
      </c>
      <c r="BA99" s="137">
        <f t="shared" ref="BA99" si="234">(AZ99-AZ98)/AZ98</f>
        <v>0</v>
      </c>
      <c r="BC99" s="260"/>
      <c r="BD99" s="17" t="s">
        <v>34</v>
      </c>
      <c r="BE99" s="55">
        <v>1775.61</v>
      </c>
      <c r="BF99" s="137">
        <f t="shared" si="129"/>
        <v>0</v>
      </c>
    </row>
    <row r="100" spans="27:58" x14ac:dyDescent="0.25">
      <c r="AA100" s="258">
        <v>2018</v>
      </c>
      <c r="AB100" s="17" t="s">
        <v>16</v>
      </c>
      <c r="AC100" s="50">
        <v>710.25</v>
      </c>
      <c r="AD100" s="50">
        <v>1065.3699999999999</v>
      </c>
      <c r="AE100" s="50">
        <v>1553.66</v>
      </c>
      <c r="AF100" s="55">
        <v>1775.61</v>
      </c>
      <c r="AG100" s="50">
        <v>2663.42</v>
      </c>
      <c r="AH100" s="50">
        <v>2840.98</v>
      </c>
      <c r="AI100" s="50">
        <v>2308.3000000000002</v>
      </c>
      <c r="AJ100" s="257"/>
      <c r="AL100" s="258">
        <v>2018</v>
      </c>
      <c r="AM100" s="17" t="s">
        <v>16</v>
      </c>
      <c r="AN100" s="50">
        <v>710.25</v>
      </c>
      <c r="AO100" s="137">
        <f t="shared" si="123"/>
        <v>0</v>
      </c>
      <c r="AP100" s="50">
        <v>1065.3699999999999</v>
      </c>
      <c r="AQ100" s="137">
        <f t="shared" si="123"/>
        <v>0</v>
      </c>
      <c r="AR100" s="50">
        <v>1553.66</v>
      </c>
      <c r="AS100" s="137">
        <f t="shared" ref="AS100" si="235">(AR100-AR99)/AR99</f>
        <v>0</v>
      </c>
      <c r="AT100" s="55">
        <v>1775.61</v>
      </c>
      <c r="AU100" s="137">
        <f t="shared" ref="AU100" si="236">(AT100-AT99)/AT99</f>
        <v>0</v>
      </c>
      <c r="AV100" s="50">
        <v>2663.42</v>
      </c>
      <c r="AW100" s="137">
        <f t="shared" ref="AW100" si="237">(AV100-AV99)/AV99</f>
        <v>0</v>
      </c>
      <c r="AX100" s="50">
        <v>2840.98</v>
      </c>
      <c r="AY100" s="137">
        <f t="shared" ref="AY100" si="238">(AX100-AX99)/AX99</f>
        <v>0</v>
      </c>
      <c r="AZ100" s="50">
        <v>2308.3000000000002</v>
      </c>
      <c r="BA100" s="137">
        <f t="shared" ref="BA100" si="239">(AZ100-AZ99)/AZ99</f>
        <v>0</v>
      </c>
      <c r="BC100" s="258">
        <v>2018</v>
      </c>
      <c r="BD100" s="17" t="s">
        <v>16</v>
      </c>
      <c r="BE100" s="55">
        <v>1775.61</v>
      </c>
      <c r="BF100" s="137">
        <f t="shared" si="129"/>
        <v>0</v>
      </c>
    </row>
    <row r="101" spans="27:58" x14ac:dyDescent="0.25">
      <c r="AA101" s="259"/>
      <c r="AB101" s="17" t="s">
        <v>22</v>
      </c>
      <c r="AC101" s="50">
        <v>818.77</v>
      </c>
      <c r="AD101" s="50">
        <v>1228.1600000000001</v>
      </c>
      <c r="AE101" s="50">
        <v>1791.06</v>
      </c>
      <c r="AF101" s="50">
        <v>2046.93</v>
      </c>
      <c r="AG101" s="50">
        <v>3070.39</v>
      </c>
      <c r="AH101" s="50">
        <v>3275.08</v>
      </c>
      <c r="AI101" s="50">
        <v>2661</v>
      </c>
      <c r="AJ101" s="257" t="s">
        <v>475</v>
      </c>
      <c r="AL101" s="259"/>
      <c r="AM101" s="17" t="s">
        <v>22</v>
      </c>
      <c r="AN101" s="50">
        <v>818.77</v>
      </c>
      <c r="AO101" s="137">
        <f t="shared" si="123"/>
        <v>0.15279127067933823</v>
      </c>
      <c r="AP101" s="50">
        <v>1228.1600000000001</v>
      </c>
      <c r="AQ101" s="137">
        <f t="shared" si="123"/>
        <v>0.15280137417047618</v>
      </c>
      <c r="AR101" s="50">
        <v>1791.06</v>
      </c>
      <c r="AS101" s="137">
        <f t="shared" ref="AS101" si="240">(AR101-AR100)/AR100</f>
        <v>0.15280048401838231</v>
      </c>
      <c r="AT101" s="50">
        <v>2046.93</v>
      </c>
      <c r="AU101" s="137">
        <f t="shared" ref="AU101" si="241">(AT101-AT100)/AT100</f>
        <v>0.15280382516430982</v>
      </c>
      <c r="AV101" s="50">
        <v>3070.39</v>
      </c>
      <c r="AW101" s="137">
        <f t="shared" ref="AW101" si="242">(AV101-AV100)/AV100</f>
        <v>0.15279978373669936</v>
      </c>
      <c r="AX101" s="50">
        <v>3275.08</v>
      </c>
      <c r="AY101" s="137">
        <f t="shared" ref="AY101" si="243">(AX101-AX100)/AX100</f>
        <v>0.15279938612732222</v>
      </c>
      <c r="AZ101" s="50">
        <v>2661</v>
      </c>
      <c r="BA101" s="137">
        <f t="shared" ref="BA101" si="244">(AZ101-AZ100)/AZ100</f>
        <v>0.15279643027336126</v>
      </c>
      <c r="BC101" s="259"/>
      <c r="BD101" s="17" t="s">
        <v>22</v>
      </c>
      <c r="BE101" s="50">
        <v>2046.93</v>
      </c>
      <c r="BF101" s="137">
        <f t="shared" si="129"/>
        <v>0.15280382516430982</v>
      </c>
    </row>
    <row r="102" spans="27:58" x14ac:dyDescent="0.25">
      <c r="AA102" s="259"/>
      <c r="AB102" s="17" t="s">
        <v>23</v>
      </c>
      <c r="AC102" s="50">
        <v>818.77</v>
      </c>
      <c r="AD102" s="50">
        <v>1228.1600000000001</v>
      </c>
      <c r="AE102" s="50">
        <v>1791.06</v>
      </c>
      <c r="AF102" s="55">
        <v>2046.93</v>
      </c>
      <c r="AG102" s="50">
        <v>3070.39</v>
      </c>
      <c r="AH102" s="50">
        <v>3275.08</v>
      </c>
      <c r="AI102" s="50">
        <v>2661</v>
      </c>
      <c r="AJ102" s="257"/>
      <c r="AL102" s="259"/>
      <c r="AM102" s="17" t="s">
        <v>23</v>
      </c>
      <c r="AN102" s="50">
        <v>818.77</v>
      </c>
      <c r="AO102" s="137">
        <f t="shared" si="123"/>
        <v>0</v>
      </c>
      <c r="AP102" s="50">
        <v>1228.1600000000001</v>
      </c>
      <c r="AQ102" s="137">
        <f t="shared" si="123"/>
        <v>0</v>
      </c>
      <c r="AR102" s="50">
        <v>1791.06</v>
      </c>
      <c r="AS102" s="137">
        <f t="shared" ref="AS102" si="245">(AR102-AR101)/AR101</f>
        <v>0</v>
      </c>
      <c r="AT102" s="55">
        <v>2046.93</v>
      </c>
      <c r="AU102" s="137">
        <f t="shared" ref="AU102" si="246">(AT102-AT101)/AT101</f>
        <v>0</v>
      </c>
      <c r="AV102" s="50">
        <v>3070.39</v>
      </c>
      <c r="AW102" s="137">
        <f t="shared" ref="AW102" si="247">(AV102-AV101)/AV101</f>
        <v>0</v>
      </c>
      <c r="AX102" s="50">
        <v>3275.08</v>
      </c>
      <c r="AY102" s="137">
        <f t="shared" ref="AY102" si="248">(AX102-AX101)/AX101</f>
        <v>0</v>
      </c>
      <c r="AZ102" s="50">
        <v>2661</v>
      </c>
      <c r="BA102" s="137">
        <f t="shared" ref="BA102" si="249">(AZ102-AZ101)/AZ101</f>
        <v>0</v>
      </c>
      <c r="BC102" s="259"/>
      <c r="BD102" s="17" t="s">
        <v>23</v>
      </c>
      <c r="BE102" s="55">
        <v>2046.93</v>
      </c>
      <c r="BF102" s="137">
        <f t="shared" si="129"/>
        <v>0</v>
      </c>
    </row>
    <row r="103" spans="27:58" x14ac:dyDescent="0.25">
      <c r="AA103" s="259"/>
      <c r="AB103" s="17" t="s">
        <v>24</v>
      </c>
      <c r="AC103" s="55">
        <v>818.77</v>
      </c>
      <c r="AD103" s="50">
        <v>1228.1600000000001</v>
      </c>
      <c r="AE103" s="50">
        <v>1791.06</v>
      </c>
      <c r="AF103" s="55">
        <v>2046.93</v>
      </c>
      <c r="AG103" s="50">
        <v>3070.39</v>
      </c>
      <c r="AH103" s="50">
        <v>3275.08</v>
      </c>
      <c r="AI103" s="50">
        <v>2661</v>
      </c>
      <c r="AJ103" s="257"/>
      <c r="AL103" s="259"/>
      <c r="AM103" s="17" t="s">
        <v>24</v>
      </c>
      <c r="AN103" s="55">
        <v>818.77</v>
      </c>
      <c r="AO103" s="137">
        <f t="shared" si="123"/>
        <v>0</v>
      </c>
      <c r="AP103" s="50">
        <v>1228.1600000000001</v>
      </c>
      <c r="AQ103" s="137">
        <f t="shared" si="123"/>
        <v>0</v>
      </c>
      <c r="AR103" s="50">
        <v>1791.06</v>
      </c>
      <c r="AS103" s="137">
        <f t="shared" ref="AS103" si="250">(AR103-AR102)/AR102</f>
        <v>0</v>
      </c>
      <c r="AT103" s="55">
        <v>2046.93</v>
      </c>
      <c r="AU103" s="137">
        <f t="shared" ref="AU103" si="251">(AT103-AT102)/AT102</f>
        <v>0</v>
      </c>
      <c r="AV103" s="50">
        <v>3070.39</v>
      </c>
      <c r="AW103" s="137">
        <f t="shared" ref="AW103" si="252">(AV103-AV102)/AV102</f>
        <v>0</v>
      </c>
      <c r="AX103" s="50">
        <v>3275.08</v>
      </c>
      <c r="AY103" s="137">
        <f t="shared" ref="AY103" si="253">(AX103-AX102)/AX102</f>
        <v>0</v>
      </c>
      <c r="AZ103" s="50">
        <v>2661</v>
      </c>
      <c r="BA103" s="137">
        <f t="shared" ref="BA103" si="254">(AZ103-AZ102)/AZ102</f>
        <v>0</v>
      </c>
      <c r="BC103" s="259"/>
      <c r="BD103" s="17" t="s">
        <v>24</v>
      </c>
      <c r="BE103" s="55">
        <v>2046.93</v>
      </c>
      <c r="BF103" s="137">
        <f t="shared" si="129"/>
        <v>0</v>
      </c>
    </row>
    <row r="104" spans="27:58" x14ac:dyDescent="0.25">
      <c r="AA104" s="259"/>
      <c r="AB104" s="17" t="s">
        <v>25</v>
      </c>
      <c r="AC104" s="50">
        <v>818.77</v>
      </c>
      <c r="AD104" s="50">
        <v>1228.1600000000001</v>
      </c>
      <c r="AE104" s="50">
        <v>1791.06</v>
      </c>
      <c r="AF104" s="55">
        <v>2046.93</v>
      </c>
      <c r="AG104" s="50">
        <v>3070.39</v>
      </c>
      <c r="AH104" s="50">
        <v>3275.08</v>
      </c>
      <c r="AI104" s="50">
        <v>2661</v>
      </c>
      <c r="AJ104" s="257"/>
      <c r="AL104" s="259"/>
      <c r="AM104" s="17" t="s">
        <v>25</v>
      </c>
      <c r="AN104" s="50">
        <v>818.77</v>
      </c>
      <c r="AO104" s="137">
        <f t="shared" si="123"/>
        <v>0</v>
      </c>
      <c r="AP104" s="50">
        <v>1228.1600000000001</v>
      </c>
      <c r="AQ104" s="137">
        <f t="shared" si="123"/>
        <v>0</v>
      </c>
      <c r="AR104" s="50">
        <v>1791.06</v>
      </c>
      <c r="AS104" s="137">
        <f t="shared" ref="AS104" si="255">(AR104-AR103)/AR103</f>
        <v>0</v>
      </c>
      <c r="AT104" s="55">
        <v>2046.93</v>
      </c>
      <c r="AU104" s="137">
        <f t="shared" ref="AU104" si="256">(AT104-AT103)/AT103</f>
        <v>0</v>
      </c>
      <c r="AV104" s="50">
        <v>3070.39</v>
      </c>
      <c r="AW104" s="137">
        <f t="shared" ref="AW104" si="257">(AV104-AV103)/AV103</f>
        <v>0</v>
      </c>
      <c r="AX104" s="50">
        <v>3275.08</v>
      </c>
      <c r="AY104" s="137">
        <f t="shared" ref="AY104" si="258">(AX104-AX103)/AX103</f>
        <v>0</v>
      </c>
      <c r="AZ104" s="50">
        <v>2661</v>
      </c>
      <c r="BA104" s="137">
        <f t="shared" ref="BA104" si="259">(AZ104-AZ103)/AZ103</f>
        <v>0</v>
      </c>
      <c r="BC104" s="259"/>
      <c r="BD104" s="17" t="s">
        <v>25</v>
      </c>
      <c r="BE104" s="55">
        <v>2046.93</v>
      </c>
      <c r="BF104" s="137">
        <f t="shared" si="129"/>
        <v>0</v>
      </c>
    </row>
    <row r="105" spans="27:58" x14ac:dyDescent="0.25">
      <c r="AA105" s="259"/>
      <c r="AB105" s="17" t="s">
        <v>28</v>
      </c>
      <c r="AC105" s="55">
        <v>846.16</v>
      </c>
      <c r="AD105" s="50">
        <v>1269.24</v>
      </c>
      <c r="AE105" s="50">
        <v>1850.98</v>
      </c>
      <c r="AF105" s="55">
        <v>2115.4</v>
      </c>
      <c r="AG105" s="50">
        <v>3173.1</v>
      </c>
      <c r="AH105" s="50">
        <v>3384.64</v>
      </c>
      <c r="AI105" s="50">
        <v>2750.02</v>
      </c>
      <c r="AJ105" s="257"/>
      <c r="AL105" s="259"/>
      <c r="AM105" s="17" t="s">
        <v>28</v>
      </c>
      <c r="AN105" s="55">
        <v>846.16</v>
      </c>
      <c r="AO105" s="137">
        <f t="shared" si="123"/>
        <v>3.3452617951317203E-2</v>
      </c>
      <c r="AP105" s="50">
        <v>1269.24</v>
      </c>
      <c r="AQ105" s="137">
        <f t="shared" si="123"/>
        <v>3.3448410630536676E-2</v>
      </c>
      <c r="AR105" s="50">
        <v>1850.98</v>
      </c>
      <c r="AS105" s="137">
        <f t="shared" ref="AS105" si="260">(AR105-AR104)/AR104</f>
        <v>3.3455048965417171E-2</v>
      </c>
      <c r="AT105" s="55">
        <v>2115.4</v>
      </c>
      <c r="AU105" s="137">
        <f t="shared" ref="AU105" si="261">(AT105-AT104)/AT104</f>
        <v>3.3450093554738082E-2</v>
      </c>
      <c r="AV105" s="50">
        <v>3173.1</v>
      </c>
      <c r="AW105" s="137">
        <f t="shared" ref="AW105" si="262">(AV105-AV104)/AV104</f>
        <v>3.3451776484420562E-2</v>
      </c>
      <c r="AX105" s="50">
        <v>3384.64</v>
      </c>
      <c r="AY105" s="137">
        <f t="shared" ref="AY105" si="263">(AX105-AX104)/AX104</f>
        <v>3.3452617951317203E-2</v>
      </c>
      <c r="AZ105" s="50">
        <v>2750.02</v>
      </c>
      <c r="BA105" s="137">
        <f t="shared" ref="BA105" si="264">(AZ105-AZ104)/AZ104</f>
        <v>3.345358887636226E-2</v>
      </c>
      <c r="BC105" s="259"/>
      <c r="BD105" s="17" t="s">
        <v>28</v>
      </c>
      <c r="BE105" s="55">
        <v>2115.4</v>
      </c>
      <c r="BF105" s="137">
        <f t="shared" si="129"/>
        <v>3.3450093554738082E-2</v>
      </c>
    </row>
    <row r="106" spans="27:58" x14ac:dyDescent="0.25">
      <c r="AA106" s="259"/>
      <c r="AB106" s="17" t="s">
        <v>29</v>
      </c>
      <c r="AC106" s="50">
        <v>846.16</v>
      </c>
      <c r="AD106" s="50">
        <v>1269.24</v>
      </c>
      <c r="AE106" s="50">
        <v>1850.98</v>
      </c>
      <c r="AF106" s="55">
        <v>2115.4</v>
      </c>
      <c r="AG106" s="50">
        <v>3173.1</v>
      </c>
      <c r="AH106" s="50">
        <v>3384.64</v>
      </c>
      <c r="AI106" s="50">
        <v>2750.02</v>
      </c>
      <c r="AJ106" s="257"/>
      <c r="AL106" s="259"/>
      <c r="AM106" s="17" t="s">
        <v>29</v>
      </c>
      <c r="AN106" s="50">
        <v>846.16</v>
      </c>
      <c r="AO106" s="137">
        <f t="shared" si="123"/>
        <v>0</v>
      </c>
      <c r="AP106" s="50">
        <v>1269.24</v>
      </c>
      <c r="AQ106" s="137">
        <f t="shared" si="123"/>
        <v>0</v>
      </c>
      <c r="AR106" s="50">
        <v>1850.98</v>
      </c>
      <c r="AS106" s="137">
        <f t="shared" ref="AS106" si="265">(AR106-AR105)/AR105</f>
        <v>0</v>
      </c>
      <c r="AT106" s="55">
        <v>2115.4</v>
      </c>
      <c r="AU106" s="137">
        <f t="shared" ref="AU106" si="266">(AT106-AT105)/AT105</f>
        <v>0</v>
      </c>
      <c r="AV106" s="50">
        <v>3173.1</v>
      </c>
      <c r="AW106" s="137">
        <f t="shared" ref="AW106" si="267">(AV106-AV105)/AV105</f>
        <v>0</v>
      </c>
      <c r="AX106" s="50">
        <v>3384.64</v>
      </c>
      <c r="AY106" s="137">
        <f t="shared" ref="AY106" si="268">(AX106-AX105)/AX105</f>
        <v>0</v>
      </c>
      <c r="AZ106" s="50">
        <v>2750.02</v>
      </c>
      <c r="BA106" s="137">
        <f t="shared" ref="BA106" si="269">(AZ106-AZ105)/AZ105</f>
        <v>0</v>
      </c>
      <c r="BC106" s="259"/>
      <c r="BD106" s="17" t="s">
        <v>29</v>
      </c>
      <c r="BE106" s="55">
        <v>2115.4</v>
      </c>
      <c r="BF106" s="137">
        <f t="shared" si="129"/>
        <v>0</v>
      </c>
    </row>
    <row r="107" spans="27:58" x14ac:dyDescent="0.25">
      <c r="AA107" s="259"/>
      <c r="AB107" s="17" t="s">
        <v>30</v>
      </c>
      <c r="AC107" s="50">
        <v>846.78</v>
      </c>
      <c r="AD107" s="50">
        <v>1270.1600000000001</v>
      </c>
      <c r="AE107" s="50">
        <v>1852.32</v>
      </c>
      <c r="AF107" s="50">
        <v>2116.94</v>
      </c>
      <c r="AG107" s="50">
        <v>3175.41</v>
      </c>
      <c r="AH107" s="50">
        <v>3387.1</v>
      </c>
      <c r="AI107" s="50">
        <v>2752.02</v>
      </c>
      <c r="AJ107" s="257"/>
      <c r="AL107" s="259"/>
      <c r="AM107" s="17" t="s">
        <v>30</v>
      </c>
      <c r="AN107" s="50">
        <v>846.78</v>
      </c>
      <c r="AO107" s="137">
        <f t="shared" si="123"/>
        <v>7.3272194384041379E-4</v>
      </c>
      <c r="AP107" s="50">
        <v>1270.1600000000001</v>
      </c>
      <c r="AQ107" s="137">
        <f t="shared" si="123"/>
        <v>7.2484321326153666E-4</v>
      </c>
      <c r="AR107" s="50">
        <v>1852.32</v>
      </c>
      <c r="AS107" s="137">
        <f t="shared" ref="AS107" si="270">(AR107-AR106)/AR106</f>
        <v>7.2394083134335219E-4</v>
      </c>
      <c r="AT107" s="50">
        <v>2116.94</v>
      </c>
      <c r="AU107" s="137">
        <f t="shared" ref="AU107" si="271">(AT107-AT106)/AT106</f>
        <v>7.2799470549303371E-4</v>
      </c>
      <c r="AV107" s="50">
        <v>3175.41</v>
      </c>
      <c r="AW107" s="137">
        <f t="shared" ref="AW107" si="272">(AV107-AV106)/AV106</f>
        <v>7.2799470549303382E-4</v>
      </c>
      <c r="AX107" s="50">
        <v>3387.1</v>
      </c>
      <c r="AY107" s="137">
        <f t="shared" ref="AY107" si="273">(AX107-AX106)/AX106</f>
        <v>7.2681289590622233E-4</v>
      </c>
      <c r="AZ107" s="50">
        <v>2752.02</v>
      </c>
      <c r="BA107" s="137">
        <f t="shared" ref="BA107" si="274">(AZ107-AZ106)/AZ106</f>
        <v>7.2726743805499601E-4</v>
      </c>
      <c r="BC107" s="259"/>
      <c r="BD107" s="17" t="s">
        <v>30</v>
      </c>
      <c r="BE107" s="50">
        <v>2116.94</v>
      </c>
      <c r="BF107" s="137">
        <f t="shared" si="129"/>
        <v>7.2799470549303371E-4</v>
      </c>
    </row>
    <row r="108" spans="27:58" x14ac:dyDescent="0.25">
      <c r="AA108" s="259"/>
      <c r="AB108" s="17" t="s">
        <v>31</v>
      </c>
      <c r="AC108" s="50">
        <v>846.78</v>
      </c>
      <c r="AD108" s="50">
        <v>1270.1600000000001</v>
      </c>
      <c r="AE108" s="50">
        <v>1852.32</v>
      </c>
      <c r="AF108" s="55">
        <v>2116.94</v>
      </c>
      <c r="AG108" s="50">
        <v>3175.41</v>
      </c>
      <c r="AH108" s="50">
        <v>3387.1</v>
      </c>
      <c r="AI108" s="50">
        <v>2752.02</v>
      </c>
      <c r="AJ108" s="257"/>
      <c r="AL108" s="259"/>
      <c r="AM108" s="17" t="s">
        <v>31</v>
      </c>
      <c r="AN108" s="50">
        <v>846.78</v>
      </c>
      <c r="AO108" s="137">
        <f t="shared" si="123"/>
        <v>0</v>
      </c>
      <c r="AP108" s="50">
        <v>1270.1600000000001</v>
      </c>
      <c r="AQ108" s="137">
        <f t="shared" si="123"/>
        <v>0</v>
      </c>
      <c r="AR108" s="50">
        <v>1852.32</v>
      </c>
      <c r="AS108" s="137">
        <f t="shared" ref="AS108" si="275">(AR108-AR107)/AR107</f>
        <v>0</v>
      </c>
      <c r="AT108" s="55">
        <v>2116.94</v>
      </c>
      <c r="AU108" s="137">
        <f t="shared" ref="AU108" si="276">(AT108-AT107)/AT107</f>
        <v>0</v>
      </c>
      <c r="AV108" s="50">
        <v>3175.41</v>
      </c>
      <c r="AW108" s="137">
        <f t="shared" ref="AW108" si="277">(AV108-AV107)/AV107</f>
        <v>0</v>
      </c>
      <c r="AX108" s="50">
        <v>3387.1</v>
      </c>
      <c r="AY108" s="137">
        <f t="shared" ref="AY108" si="278">(AX108-AX107)/AX107</f>
        <v>0</v>
      </c>
      <c r="AZ108" s="50">
        <v>2752.02</v>
      </c>
      <c r="BA108" s="137">
        <f t="shared" ref="BA108" si="279">(AZ108-AZ107)/AZ107</f>
        <v>0</v>
      </c>
      <c r="BC108" s="259"/>
      <c r="BD108" s="17" t="s">
        <v>31</v>
      </c>
      <c r="BE108" s="55">
        <v>2116.94</v>
      </c>
      <c r="BF108" s="137">
        <f t="shared" si="129"/>
        <v>0</v>
      </c>
    </row>
    <row r="109" spans="27:58" x14ac:dyDescent="0.25">
      <c r="AA109" s="259"/>
      <c r="AB109" s="17" t="s">
        <v>32</v>
      </c>
      <c r="AC109" s="55">
        <v>846.78</v>
      </c>
      <c r="AD109" s="50">
        <v>1270.1600000000001</v>
      </c>
      <c r="AE109" s="50">
        <v>1852.32</v>
      </c>
      <c r="AF109" s="55">
        <v>2116.94</v>
      </c>
      <c r="AG109" s="50">
        <v>3175.41</v>
      </c>
      <c r="AH109" s="50">
        <v>3387.1</v>
      </c>
      <c r="AI109" s="50">
        <v>2752.02</v>
      </c>
      <c r="AJ109" s="257"/>
      <c r="AL109" s="259"/>
      <c r="AM109" s="17" t="s">
        <v>32</v>
      </c>
      <c r="AN109" s="55">
        <v>846.78</v>
      </c>
      <c r="AO109" s="137">
        <f t="shared" si="123"/>
        <v>0</v>
      </c>
      <c r="AP109" s="50">
        <v>1270.1600000000001</v>
      </c>
      <c r="AQ109" s="137">
        <f t="shared" si="123"/>
        <v>0</v>
      </c>
      <c r="AR109" s="50">
        <v>1852.32</v>
      </c>
      <c r="AS109" s="137">
        <f t="shared" ref="AS109" si="280">(AR109-AR108)/AR108</f>
        <v>0</v>
      </c>
      <c r="AT109" s="55">
        <v>2116.94</v>
      </c>
      <c r="AU109" s="137">
        <f t="shared" ref="AU109" si="281">(AT109-AT108)/AT108</f>
        <v>0</v>
      </c>
      <c r="AV109" s="50">
        <v>3175.41</v>
      </c>
      <c r="AW109" s="137">
        <f t="shared" ref="AW109" si="282">(AV109-AV108)/AV108</f>
        <v>0</v>
      </c>
      <c r="AX109" s="50">
        <v>3387.1</v>
      </c>
      <c r="AY109" s="137">
        <f t="shared" ref="AY109" si="283">(AX109-AX108)/AX108</f>
        <v>0</v>
      </c>
      <c r="AZ109" s="50">
        <v>2752.02</v>
      </c>
      <c r="BA109" s="137">
        <f t="shared" ref="BA109" si="284">(AZ109-AZ108)/AZ108</f>
        <v>0</v>
      </c>
      <c r="BC109" s="259"/>
      <c r="BD109" s="17" t="s">
        <v>32</v>
      </c>
      <c r="BE109" s="55">
        <v>2116.94</v>
      </c>
      <c r="BF109" s="137">
        <f t="shared" si="129"/>
        <v>0</v>
      </c>
    </row>
    <row r="110" spans="27:58" x14ac:dyDescent="0.25">
      <c r="AA110" s="259"/>
      <c r="AB110" s="17" t="s">
        <v>33</v>
      </c>
      <c r="AC110" s="50">
        <v>942.75</v>
      </c>
      <c r="AD110" s="50">
        <v>1414.12</v>
      </c>
      <c r="AE110" s="50">
        <v>2062.2600000000002</v>
      </c>
      <c r="AF110" s="55">
        <v>2356.87</v>
      </c>
      <c r="AG110" s="50">
        <v>3535.31</v>
      </c>
      <c r="AH110" s="50">
        <v>3770.99</v>
      </c>
      <c r="AI110" s="50">
        <v>3063.93</v>
      </c>
      <c r="AJ110" s="257"/>
      <c r="AL110" s="259"/>
      <c r="AM110" s="17" t="s">
        <v>33</v>
      </c>
      <c r="AN110" s="50">
        <v>942.75</v>
      </c>
      <c r="AO110" s="137">
        <f t="shared" si="123"/>
        <v>0.11333522284418625</v>
      </c>
      <c r="AP110" s="50">
        <v>1414.12</v>
      </c>
      <c r="AQ110" s="137">
        <f t="shared" si="123"/>
        <v>0.11334005164703644</v>
      </c>
      <c r="AR110" s="50">
        <v>2062.2600000000002</v>
      </c>
      <c r="AS110" s="137">
        <f t="shared" ref="AS110" si="285">(AR110-AR109)/AR109</f>
        <v>0.11333894791396751</v>
      </c>
      <c r="AT110" s="55">
        <v>2356.87</v>
      </c>
      <c r="AU110" s="137">
        <f t="shared" ref="AU110" si="286">(AT110-AT109)/AT109</f>
        <v>0.11333812011677225</v>
      </c>
      <c r="AV110" s="50">
        <v>3535.31</v>
      </c>
      <c r="AW110" s="137">
        <f t="shared" ref="AW110" si="287">(AV110-AV109)/AV109</f>
        <v>0.11333969471658781</v>
      </c>
      <c r="AX110" s="50">
        <v>3770.99</v>
      </c>
      <c r="AY110" s="137">
        <f t="shared" ref="AY110" si="288">(AX110-AX109)/AX109</f>
        <v>0.11333884443919574</v>
      </c>
      <c r="AZ110" s="50">
        <v>3063.93</v>
      </c>
      <c r="BA110" s="137">
        <f t="shared" ref="BA110" si="289">(AZ110-AZ109)/AZ109</f>
        <v>0.11333856585344577</v>
      </c>
      <c r="BC110" s="259"/>
      <c r="BD110" s="17" t="s">
        <v>33</v>
      </c>
      <c r="BE110" s="55">
        <v>2356.87</v>
      </c>
      <c r="BF110" s="137">
        <f t="shared" si="129"/>
        <v>0.11333812011677225</v>
      </c>
    </row>
    <row r="111" spans="27:58" x14ac:dyDescent="0.25">
      <c r="AA111" s="260"/>
      <c r="AB111" s="17" t="s">
        <v>34</v>
      </c>
      <c r="AC111" s="55">
        <v>942.75</v>
      </c>
      <c r="AD111" s="50">
        <v>1414.12</v>
      </c>
      <c r="AE111" s="50">
        <v>2062.2600000000002</v>
      </c>
      <c r="AF111" s="55">
        <v>2356.87</v>
      </c>
      <c r="AG111" s="50">
        <v>3535.31</v>
      </c>
      <c r="AH111" s="50">
        <v>3770.99</v>
      </c>
      <c r="AI111" s="50">
        <v>3063.93</v>
      </c>
      <c r="AJ111" s="257"/>
      <c r="AL111" s="260"/>
      <c r="AM111" s="17" t="s">
        <v>34</v>
      </c>
      <c r="AN111" s="55">
        <v>942.75</v>
      </c>
      <c r="AO111" s="137">
        <f t="shared" si="123"/>
        <v>0</v>
      </c>
      <c r="AP111" s="50">
        <v>1414.12</v>
      </c>
      <c r="AQ111" s="137">
        <f t="shared" si="123"/>
        <v>0</v>
      </c>
      <c r="AR111" s="50">
        <v>2062.2600000000002</v>
      </c>
      <c r="AS111" s="137">
        <f t="shared" ref="AS111" si="290">(AR111-AR110)/AR110</f>
        <v>0</v>
      </c>
      <c r="AT111" s="55">
        <v>2356.87</v>
      </c>
      <c r="AU111" s="137">
        <f t="shared" ref="AU111" si="291">(AT111-AT110)/AT110</f>
        <v>0</v>
      </c>
      <c r="AV111" s="50">
        <v>3535.31</v>
      </c>
      <c r="AW111" s="137">
        <f t="shared" ref="AW111" si="292">(AV111-AV110)/AV110</f>
        <v>0</v>
      </c>
      <c r="AX111" s="50">
        <v>3770.99</v>
      </c>
      <c r="AY111" s="137">
        <f t="shared" ref="AY111" si="293">(AX111-AX110)/AX110</f>
        <v>0</v>
      </c>
      <c r="AZ111" s="50">
        <v>3063.93</v>
      </c>
      <c r="BA111" s="137">
        <f t="shared" ref="BA111" si="294">(AZ111-AZ110)/AZ110</f>
        <v>0</v>
      </c>
      <c r="BC111" s="260"/>
      <c r="BD111" s="17" t="s">
        <v>34</v>
      </c>
      <c r="BE111" s="55">
        <v>2356.87</v>
      </c>
      <c r="BF111" s="137">
        <f t="shared" si="129"/>
        <v>0</v>
      </c>
    </row>
    <row r="112" spans="27:58" x14ac:dyDescent="0.25">
      <c r="AA112" s="258">
        <v>2019</v>
      </c>
      <c r="AB112" s="17" t="s">
        <v>16</v>
      </c>
      <c r="AC112" s="50">
        <v>942.75</v>
      </c>
      <c r="AD112" s="50">
        <v>1414.12</v>
      </c>
      <c r="AE112" s="50">
        <v>2062.2600000000002</v>
      </c>
      <c r="AF112" s="55">
        <v>2356.87</v>
      </c>
      <c r="AG112" s="50">
        <v>3535.31</v>
      </c>
      <c r="AH112" s="50">
        <v>3770.99</v>
      </c>
      <c r="AI112" s="50">
        <v>3063.93</v>
      </c>
      <c r="AJ112" s="257"/>
      <c r="AL112" s="258">
        <v>2019</v>
      </c>
      <c r="AM112" s="17" t="s">
        <v>16</v>
      </c>
      <c r="AN112" s="50">
        <v>942.75</v>
      </c>
      <c r="AO112" s="137">
        <f t="shared" si="123"/>
        <v>0</v>
      </c>
      <c r="AP112" s="50">
        <v>1414.12</v>
      </c>
      <c r="AQ112" s="137">
        <f t="shared" si="123"/>
        <v>0</v>
      </c>
      <c r="AR112" s="50">
        <v>2062.2600000000002</v>
      </c>
      <c r="AS112" s="137">
        <f t="shared" ref="AS112" si="295">(AR112-AR111)/AR111</f>
        <v>0</v>
      </c>
      <c r="AT112" s="55">
        <v>2356.87</v>
      </c>
      <c r="AU112" s="137">
        <f t="shared" ref="AU112" si="296">(AT112-AT111)/AT111</f>
        <v>0</v>
      </c>
      <c r="AV112" s="50">
        <v>3535.31</v>
      </c>
      <c r="AW112" s="137">
        <f t="shared" ref="AW112" si="297">(AV112-AV111)/AV111</f>
        <v>0</v>
      </c>
      <c r="AX112" s="50">
        <v>3770.99</v>
      </c>
      <c r="AY112" s="137">
        <f t="shared" ref="AY112" si="298">(AX112-AX111)/AX111</f>
        <v>0</v>
      </c>
      <c r="AZ112" s="50">
        <v>3063.93</v>
      </c>
      <c r="BA112" s="137">
        <f t="shared" ref="BA112" si="299">(AZ112-AZ111)/AZ111</f>
        <v>0</v>
      </c>
      <c r="BC112" s="258">
        <v>2019</v>
      </c>
      <c r="BD112" s="17" t="s">
        <v>16</v>
      </c>
      <c r="BE112" s="55">
        <v>2356.87</v>
      </c>
      <c r="BF112" s="137">
        <f t="shared" si="129"/>
        <v>0</v>
      </c>
    </row>
    <row r="113" spans="27:58" x14ac:dyDescent="0.25">
      <c r="AA113" s="259"/>
      <c r="AB113" s="17" t="s">
        <v>22</v>
      </c>
      <c r="AC113" s="50">
        <v>1007.16</v>
      </c>
      <c r="AD113" s="50">
        <v>1510.73</v>
      </c>
      <c r="AE113" s="50">
        <v>2203.15</v>
      </c>
      <c r="AF113" s="50">
        <v>2517.89</v>
      </c>
      <c r="AG113" s="50">
        <v>3776.84</v>
      </c>
      <c r="AH113" s="50">
        <v>4028.62</v>
      </c>
      <c r="AI113" s="50">
        <v>3273.26</v>
      </c>
      <c r="AJ113" s="257"/>
      <c r="AL113" s="259"/>
      <c r="AM113" s="17" t="s">
        <v>22</v>
      </c>
      <c r="AN113" s="50">
        <v>1007.16</v>
      </c>
      <c r="AO113" s="137">
        <f t="shared" si="123"/>
        <v>6.8321400159108953E-2</v>
      </c>
      <c r="AP113" s="50">
        <v>1510.73</v>
      </c>
      <c r="AQ113" s="137">
        <f t="shared" si="123"/>
        <v>6.8318105959890352E-2</v>
      </c>
      <c r="AR113" s="50">
        <v>2203.15</v>
      </c>
      <c r="AS113" s="137">
        <f t="shared" ref="AS113" si="300">(AR113-AR112)/AR112</f>
        <v>6.8318252790627684E-2</v>
      </c>
      <c r="AT113" s="50">
        <v>2517.89</v>
      </c>
      <c r="AU113" s="137">
        <f t="shared" ref="AU113" si="301">(AT113-AT112)/AT112</f>
        <v>6.8319423642373145E-2</v>
      </c>
      <c r="AV113" s="50">
        <v>3776.84</v>
      </c>
      <c r="AW113" s="137">
        <f t="shared" ref="AW113" si="302">(AV113-AV112)/AV112</f>
        <v>6.8319327017998477E-2</v>
      </c>
      <c r="AX113" s="50">
        <v>4028.62</v>
      </c>
      <c r="AY113" s="137">
        <f t="shared" ref="AY113" si="303">(AX113-AX112)/AX112</f>
        <v>6.8318929511878873E-2</v>
      </c>
      <c r="AZ113" s="50">
        <v>3273.26</v>
      </c>
      <c r="BA113" s="137">
        <f t="shared" ref="BA113" si="304">(AZ113-AZ112)/AZ112</f>
        <v>6.832075145319913E-2</v>
      </c>
      <c r="BC113" s="259"/>
      <c r="BD113" s="17" t="s">
        <v>22</v>
      </c>
      <c r="BE113" s="50">
        <v>2517.89</v>
      </c>
      <c r="BF113" s="137">
        <f t="shared" si="129"/>
        <v>6.8319423642373145E-2</v>
      </c>
    </row>
    <row r="114" spans="27:58" x14ac:dyDescent="0.25">
      <c r="AA114" s="259"/>
      <c r="AB114" s="17" t="s">
        <v>23</v>
      </c>
      <c r="AC114" s="50">
        <v>1007.16</v>
      </c>
      <c r="AD114" s="50">
        <v>1510.73</v>
      </c>
      <c r="AE114" s="50">
        <v>2203.15</v>
      </c>
      <c r="AF114" s="55">
        <v>2517.89</v>
      </c>
      <c r="AG114" s="50">
        <v>3776.84</v>
      </c>
      <c r="AH114" s="50">
        <v>4028.62</v>
      </c>
      <c r="AI114" s="50">
        <v>3273.26</v>
      </c>
      <c r="AJ114" s="257"/>
      <c r="AL114" s="259"/>
      <c r="AM114" s="17" t="s">
        <v>23</v>
      </c>
      <c r="AN114" s="50">
        <v>1007.16</v>
      </c>
      <c r="AO114" s="137">
        <f t="shared" si="123"/>
        <v>0</v>
      </c>
      <c r="AP114" s="50">
        <v>1510.73</v>
      </c>
      <c r="AQ114" s="137">
        <f t="shared" si="123"/>
        <v>0</v>
      </c>
      <c r="AR114" s="50">
        <v>2203.15</v>
      </c>
      <c r="AS114" s="137">
        <f t="shared" ref="AS114" si="305">(AR114-AR113)/AR113</f>
        <v>0</v>
      </c>
      <c r="AT114" s="55">
        <v>2517.89</v>
      </c>
      <c r="AU114" s="137">
        <f t="shared" ref="AU114" si="306">(AT114-AT113)/AT113</f>
        <v>0</v>
      </c>
      <c r="AV114" s="50">
        <v>3776.84</v>
      </c>
      <c r="AW114" s="137">
        <f t="shared" ref="AW114" si="307">(AV114-AV113)/AV113</f>
        <v>0</v>
      </c>
      <c r="AX114" s="50">
        <v>4028.62</v>
      </c>
      <c r="AY114" s="137">
        <f t="shared" ref="AY114" si="308">(AX114-AX113)/AX113</f>
        <v>0</v>
      </c>
      <c r="AZ114" s="50">
        <v>3273.26</v>
      </c>
      <c r="BA114" s="137">
        <f t="shared" ref="BA114" si="309">(AZ114-AZ113)/AZ113</f>
        <v>0</v>
      </c>
      <c r="BC114" s="259"/>
      <c r="BD114" s="17" t="s">
        <v>23</v>
      </c>
      <c r="BE114" s="55">
        <v>2517.89</v>
      </c>
      <c r="BF114" s="137">
        <f t="shared" si="129"/>
        <v>0</v>
      </c>
    </row>
    <row r="115" spans="27:58" x14ac:dyDescent="0.25">
      <c r="AA115" s="259"/>
      <c r="AB115" s="17" t="s">
        <v>24</v>
      </c>
      <c r="AC115" s="55">
        <v>1007.24</v>
      </c>
      <c r="AD115" s="50">
        <v>1510.85</v>
      </c>
      <c r="AE115" s="50">
        <v>2203.33</v>
      </c>
      <c r="AF115" s="55">
        <v>2518.09</v>
      </c>
      <c r="AG115" s="50">
        <v>3777.14</v>
      </c>
      <c r="AH115" s="50">
        <v>4028.94</v>
      </c>
      <c r="AI115" s="50">
        <v>3273.52</v>
      </c>
      <c r="AJ115" s="257"/>
      <c r="AL115" s="259"/>
      <c r="AM115" s="17" t="s">
        <v>24</v>
      </c>
      <c r="AN115" s="55">
        <v>1007.24</v>
      </c>
      <c r="AO115" s="137">
        <f t="shared" si="123"/>
        <v>7.9431272091863193E-5</v>
      </c>
      <c r="AP115" s="50">
        <v>1510.85</v>
      </c>
      <c r="AQ115" s="137">
        <f t="shared" si="123"/>
        <v>7.9431797872479436E-5</v>
      </c>
      <c r="AR115" s="50">
        <v>2203.33</v>
      </c>
      <c r="AS115" s="137">
        <f t="shared" ref="AS115" si="310">(AR115-AR114)/AR114</f>
        <v>8.1701200553678275E-5</v>
      </c>
      <c r="AT115" s="55">
        <v>2518.09</v>
      </c>
      <c r="AU115" s="137">
        <f t="shared" ref="AU115" si="311">(AT115-AT114)/AT114</f>
        <v>7.9431587559533124E-5</v>
      </c>
      <c r="AV115" s="50">
        <v>3777.14</v>
      </c>
      <c r="AW115" s="137">
        <f t="shared" ref="AW115" si="312">(AV115-AV114)/AV114</f>
        <v>7.9431482403206688E-5</v>
      </c>
      <c r="AX115" s="50">
        <v>4028.94</v>
      </c>
      <c r="AY115" s="137">
        <f t="shared" ref="AY115" si="313">(AX115-AX114)/AX114</f>
        <v>7.943166642675748E-5</v>
      </c>
      <c r="AZ115" s="50">
        <v>3273.52</v>
      </c>
      <c r="BA115" s="137">
        <f t="shared" ref="BA115" si="314">(AZ115-AZ114)/AZ114</f>
        <v>7.9431514758914211E-5</v>
      </c>
      <c r="BC115" s="259"/>
      <c r="BD115" s="17" t="s">
        <v>24</v>
      </c>
      <c r="BE115" s="55">
        <v>2518.09</v>
      </c>
      <c r="BF115" s="137">
        <f t="shared" si="129"/>
        <v>7.9431587559533124E-5</v>
      </c>
    </row>
    <row r="116" spans="27:58" x14ac:dyDescent="0.25">
      <c r="AA116" s="259"/>
      <c r="AB116" s="17" t="s">
        <v>25</v>
      </c>
      <c r="AC116" s="50">
        <v>1037.3499999999999</v>
      </c>
      <c r="AD116" s="50">
        <v>1556.03</v>
      </c>
      <c r="AE116" s="50">
        <v>2269.21</v>
      </c>
      <c r="AF116" s="55">
        <v>2593.38</v>
      </c>
      <c r="AG116" s="50">
        <v>3890.07</v>
      </c>
      <c r="AH116" s="50">
        <v>4149.41</v>
      </c>
      <c r="AI116" s="50">
        <v>3371.39</v>
      </c>
      <c r="AJ116" s="257"/>
      <c r="AL116" s="259"/>
      <c r="AM116" s="17" t="s">
        <v>25</v>
      </c>
      <c r="AN116" s="50">
        <v>1037.3499999999999</v>
      </c>
      <c r="AO116" s="137">
        <f t="shared" si="123"/>
        <v>2.9893570549223522E-2</v>
      </c>
      <c r="AP116" s="50">
        <v>1556.03</v>
      </c>
      <c r="AQ116" s="137">
        <f t="shared" si="123"/>
        <v>2.9903696594632205E-2</v>
      </c>
      <c r="AR116" s="50">
        <v>2269.21</v>
      </c>
      <c r="AS116" s="137">
        <f t="shared" ref="AS116" si="315">(AR116-AR115)/AR115</f>
        <v>2.990019652072096E-2</v>
      </c>
      <c r="AT116" s="55">
        <v>2593.38</v>
      </c>
      <c r="AU116" s="137">
        <f t="shared" ref="AU116" si="316">(AT116-AT115)/AT115</f>
        <v>2.9899646160383448E-2</v>
      </c>
      <c r="AV116" s="50">
        <v>3890.07</v>
      </c>
      <c r="AW116" s="137">
        <f t="shared" ref="AW116" si="317">(AV116-AV115)/AV115</f>
        <v>2.9898282827748056E-2</v>
      </c>
      <c r="AX116" s="50">
        <v>4149.41</v>
      </c>
      <c r="AY116" s="137">
        <f t="shared" ref="AY116" si="318">(AX116-AX115)/AX115</f>
        <v>2.9901165070713338E-2</v>
      </c>
      <c r="AZ116" s="50">
        <v>3371.39</v>
      </c>
      <c r="BA116" s="137">
        <f t="shared" ref="BA116" si="319">(AZ116-AZ115)/AZ115</f>
        <v>2.9897480388083743E-2</v>
      </c>
      <c r="BC116" s="259"/>
      <c r="BD116" s="17" t="s">
        <v>25</v>
      </c>
      <c r="BE116" s="55">
        <v>2593.38</v>
      </c>
      <c r="BF116" s="137">
        <f t="shared" si="129"/>
        <v>2.9899646160383448E-2</v>
      </c>
    </row>
    <row r="117" spans="27:58" x14ac:dyDescent="0.25">
      <c r="AA117" s="259"/>
      <c r="AB117" s="17" t="s">
        <v>28</v>
      </c>
      <c r="AC117" s="55">
        <v>1037.3499999999999</v>
      </c>
      <c r="AD117" s="50">
        <v>1556.03</v>
      </c>
      <c r="AE117" s="50">
        <v>2269.21</v>
      </c>
      <c r="AF117" s="55">
        <v>2593.38</v>
      </c>
      <c r="AG117" s="50">
        <v>3890.07</v>
      </c>
      <c r="AH117" s="50">
        <v>4149.41</v>
      </c>
      <c r="AI117" s="50">
        <v>3371.39</v>
      </c>
      <c r="AJ117" s="257"/>
      <c r="AL117" s="259"/>
      <c r="AM117" s="17" t="s">
        <v>28</v>
      </c>
      <c r="AN117" s="55">
        <v>1037.3499999999999</v>
      </c>
      <c r="AO117" s="137">
        <f t="shared" si="123"/>
        <v>0</v>
      </c>
      <c r="AP117" s="50">
        <v>1556.03</v>
      </c>
      <c r="AQ117" s="137">
        <f t="shared" si="123"/>
        <v>0</v>
      </c>
      <c r="AR117" s="50">
        <v>2269.21</v>
      </c>
      <c r="AS117" s="137">
        <f t="shared" ref="AS117" si="320">(AR117-AR116)/AR116</f>
        <v>0</v>
      </c>
      <c r="AT117" s="55">
        <v>2593.38</v>
      </c>
      <c r="AU117" s="137">
        <f t="shared" ref="AU117" si="321">(AT117-AT116)/AT116</f>
        <v>0</v>
      </c>
      <c r="AV117" s="50">
        <v>3890.07</v>
      </c>
      <c r="AW117" s="137">
        <f t="shared" ref="AW117" si="322">(AV117-AV116)/AV116</f>
        <v>0</v>
      </c>
      <c r="AX117" s="50">
        <v>4149.41</v>
      </c>
      <c r="AY117" s="137">
        <f t="shared" ref="AY117" si="323">(AX117-AX116)/AX116</f>
        <v>0</v>
      </c>
      <c r="AZ117" s="50">
        <v>3371.39</v>
      </c>
      <c r="BA117" s="137">
        <f t="shared" ref="BA117" si="324">(AZ117-AZ116)/AZ116</f>
        <v>0</v>
      </c>
      <c r="BC117" s="259"/>
      <c r="BD117" s="17" t="s">
        <v>28</v>
      </c>
      <c r="BE117" s="55">
        <v>2593.38</v>
      </c>
      <c r="BF117" s="137">
        <f t="shared" si="129"/>
        <v>0</v>
      </c>
    </row>
    <row r="118" spans="27:58" x14ac:dyDescent="0.25">
      <c r="AA118" s="259"/>
      <c r="AB118" s="17" t="s">
        <v>29</v>
      </c>
      <c r="AC118" s="50">
        <v>1037.3499999999999</v>
      </c>
      <c r="AD118" s="50">
        <v>1556.03</v>
      </c>
      <c r="AE118" s="50">
        <v>2269.21</v>
      </c>
      <c r="AF118" s="55">
        <v>2593.38</v>
      </c>
      <c r="AG118" s="50">
        <v>3890.07</v>
      </c>
      <c r="AH118" s="50">
        <v>4149.41</v>
      </c>
      <c r="AI118" s="50">
        <v>3371.39</v>
      </c>
      <c r="AJ118" s="257"/>
      <c r="AL118" s="259"/>
      <c r="AM118" s="17" t="s">
        <v>29</v>
      </c>
      <c r="AN118" s="50">
        <v>1037.3499999999999</v>
      </c>
      <c r="AO118" s="137">
        <f t="shared" si="123"/>
        <v>0</v>
      </c>
      <c r="AP118" s="50">
        <v>1556.03</v>
      </c>
      <c r="AQ118" s="137">
        <f t="shared" si="123"/>
        <v>0</v>
      </c>
      <c r="AR118" s="50">
        <v>2269.21</v>
      </c>
      <c r="AS118" s="137">
        <f t="shared" ref="AS118" si="325">(AR118-AR117)/AR117</f>
        <v>0</v>
      </c>
      <c r="AT118" s="55">
        <v>2593.38</v>
      </c>
      <c r="AU118" s="137">
        <f t="shared" ref="AU118" si="326">(AT118-AT117)/AT117</f>
        <v>0</v>
      </c>
      <c r="AV118" s="50">
        <v>3890.07</v>
      </c>
      <c r="AW118" s="137">
        <f t="shared" ref="AW118" si="327">(AV118-AV117)/AV117</f>
        <v>0</v>
      </c>
      <c r="AX118" s="50">
        <v>4149.41</v>
      </c>
      <c r="AY118" s="137">
        <f t="shared" ref="AY118" si="328">(AX118-AX117)/AX117</f>
        <v>0</v>
      </c>
      <c r="AZ118" s="50">
        <v>3371.39</v>
      </c>
      <c r="BA118" s="137">
        <f t="shared" ref="BA118" si="329">(AZ118-AZ117)/AZ117</f>
        <v>0</v>
      </c>
      <c r="BC118" s="259"/>
      <c r="BD118" s="17" t="s">
        <v>29</v>
      </c>
      <c r="BE118" s="55">
        <v>2593.38</v>
      </c>
      <c r="BF118" s="137">
        <f t="shared" si="129"/>
        <v>0</v>
      </c>
    </row>
    <row r="119" spans="27:58" x14ac:dyDescent="0.25">
      <c r="AA119" s="259"/>
      <c r="AB119" s="17" t="s">
        <v>30</v>
      </c>
      <c r="AC119" s="50">
        <v>1038.32</v>
      </c>
      <c r="AD119" s="50">
        <v>1557.48</v>
      </c>
      <c r="AE119" s="50">
        <v>2271.33</v>
      </c>
      <c r="AF119" s="50">
        <v>2595.8000000000002</v>
      </c>
      <c r="AG119" s="50">
        <v>3893.7</v>
      </c>
      <c r="AH119" s="50">
        <v>4153.28</v>
      </c>
      <c r="AI119" s="50">
        <v>3374.54</v>
      </c>
      <c r="AJ119" s="257"/>
      <c r="AL119" s="259"/>
      <c r="AM119" s="17" t="s">
        <v>30</v>
      </c>
      <c r="AN119" s="50">
        <v>1038.32</v>
      </c>
      <c r="AO119" s="137">
        <f t="shared" si="123"/>
        <v>9.3507495059529317E-4</v>
      </c>
      <c r="AP119" s="50">
        <v>1557.48</v>
      </c>
      <c r="AQ119" s="137">
        <f t="shared" si="123"/>
        <v>9.3185864025760782E-4</v>
      </c>
      <c r="AR119" s="50">
        <v>2271.33</v>
      </c>
      <c r="AS119" s="137">
        <f t="shared" ref="AS119" si="330">(AR119-AR118)/AR118</f>
        <v>9.3424583886017197E-4</v>
      </c>
      <c r="AT119" s="50">
        <v>2595.8000000000002</v>
      </c>
      <c r="AU119" s="137">
        <f t="shared" ref="AU119" si="331">(AT119-AT118)/AT118</f>
        <v>9.3314516191228157E-4</v>
      </c>
      <c r="AV119" s="50">
        <v>3893.7</v>
      </c>
      <c r="AW119" s="137">
        <f t="shared" ref="AW119" si="332">(AV119-AV118)/AV118</f>
        <v>9.3314516191216458E-4</v>
      </c>
      <c r="AX119" s="50">
        <v>4153.28</v>
      </c>
      <c r="AY119" s="137">
        <f t="shared" ref="AY119" si="333">(AX119-AX118)/AX118</f>
        <v>9.3266271590416257E-4</v>
      </c>
      <c r="AZ119" s="50">
        <v>3374.54</v>
      </c>
      <c r="BA119" s="137">
        <f t="shared" ref="BA119" si="334">(AZ119-AZ118)/AZ118</f>
        <v>9.343327232981325E-4</v>
      </c>
      <c r="BC119" s="259"/>
      <c r="BD119" s="17" t="s">
        <v>30</v>
      </c>
      <c r="BE119" s="50">
        <v>2595.8000000000002</v>
      </c>
      <c r="BF119" s="137">
        <f t="shared" si="129"/>
        <v>9.3314516191228157E-4</v>
      </c>
    </row>
    <row r="120" spans="27:58" x14ac:dyDescent="0.25">
      <c r="AA120" s="259"/>
      <c r="AB120" s="17" t="s">
        <v>31</v>
      </c>
      <c r="AC120" s="50">
        <v>1038.32</v>
      </c>
      <c r="AD120" s="50">
        <v>1557.48</v>
      </c>
      <c r="AE120" s="50">
        <v>2271.33</v>
      </c>
      <c r="AF120" s="55">
        <v>2595.8000000000002</v>
      </c>
      <c r="AG120" s="50">
        <v>3893.7</v>
      </c>
      <c r="AH120" s="50">
        <v>4153.28</v>
      </c>
      <c r="AI120" s="50">
        <v>3374.54</v>
      </c>
      <c r="AJ120" s="257"/>
      <c r="AL120" s="259"/>
      <c r="AM120" s="17" t="s">
        <v>31</v>
      </c>
      <c r="AN120" s="50">
        <v>1038.32</v>
      </c>
      <c r="AO120" s="137">
        <f t="shared" si="123"/>
        <v>0</v>
      </c>
      <c r="AP120" s="50">
        <v>1557.48</v>
      </c>
      <c r="AQ120" s="137">
        <f t="shared" si="123"/>
        <v>0</v>
      </c>
      <c r="AR120" s="50">
        <v>2271.33</v>
      </c>
      <c r="AS120" s="137">
        <f t="shared" ref="AS120" si="335">(AR120-AR119)/AR119</f>
        <v>0</v>
      </c>
      <c r="AT120" s="55">
        <v>2595.8000000000002</v>
      </c>
      <c r="AU120" s="137">
        <f t="shared" ref="AU120" si="336">(AT120-AT119)/AT119</f>
        <v>0</v>
      </c>
      <c r="AV120" s="50">
        <v>3893.7</v>
      </c>
      <c r="AW120" s="137">
        <f t="shared" ref="AW120" si="337">(AV120-AV119)/AV119</f>
        <v>0</v>
      </c>
      <c r="AX120" s="50">
        <v>4153.28</v>
      </c>
      <c r="AY120" s="137">
        <f t="shared" ref="AY120" si="338">(AX120-AX119)/AX119</f>
        <v>0</v>
      </c>
      <c r="AZ120" s="50">
        <v>3374.54</v>
      </c>
      <c r="BA120" s="137">
        <f t="shared" ref="BA120" si="339">(AZ120-AZ119)/AZ119</f>
        <v>0</v>
      </c>
      <c r="BC120" s="259"/>
      <c r="BD120" s="17" t="s">
        <v>31</v>
      </c>
      <c r="BE120" s="55">
        <v>2595.8000000000002</v>
      </c>
      <c r="BF120" s="137">
        <f t="shared" si="129"/>
        <v>0</v>
      </c>
    </row>
    <row r="121" spans="27:58" x14ac:dyDescent="0.25">
      <c r="AA121" s="259"/>
      <c r="AB121" s="17" t="s">
        <v>32</v>
      </c>
      <c r="AC121" s="55">
        <v>1038.32</v>
      </c>
      <c r="AD121" s="50">
        <v>1557.48</v>
      </c>
      <c r="AE121" s="50">
        <v>2271.33</v>
      </c>
      <c r="AF121" s="55">
        <v>2595.8000000000002</v>
      </c>
      <c r="AG121" s="50">
        <v>3893.7</v>
      </c>
      <c r="AH121" s="50">
        <v>4153.28</v>
      </c>
      <c r="AI121" s="50">
        <v>3374.54</v>
      </c>
      <c r="AJ121" s="257"/>
      <c r="AL121" s="259"/>
      <c r="AM121" s="17" t="s">
        <v>32</v>
      </c>
      <c r="AN121" s="55">
        <v>1038.32</v>
      </c>
      <c r="AO121" s="137">
        <f t="shared" si="123"/>
        <v>0</v>
      </c>
      <c r="AP121" s="50">
        <v>1557.48</v>
      </c>
      <c r="AQ121" s="137">
        <f t="shared" si="123"/>
        <v>0</v>
      </c>
      <c r="AR121" s="50">
        <v>2271.33</v>
      </c>
      <c r="AS121" s="137">
        <f t="shared" ref="AS121" si="340">(AR121-AR120)/AR120</f>
        <v>0</v>
      </c>
      <c r="AT121" s="55">
        <v>2595.8000000000002</v>
      </c>
      <c r="AU121" s="137">
        <f t="shared" ref="AU121" si="341">(AT121-AT120)/AT120</f>
        <v>0</v>
      </c>
      <c r="AV121" s="50">
        <v>3893.7</v>
      </c>
      <c r="AW121" s="137">
        <f t="shared" ref="AW121" si="342">(AV121-AV120)/AV120</f>
        <v>0</v>
      </c>
      <c r="AX121" s="50">
        <v>4153.28</v>
      </c>
      <c r="AY121" s="137">
        <f t="shared" ref="AY121" si="343">(AX121-AX120)/AX120</f>
        <v>0</v>
      </c>
      <c r="AZ121" s="50">
        <v>3374.54</v>
      </c>
      <c r="BA121" s="137">
        <f t="shared" ref="BA121" si="344">(AZ121-AZ120)/AZ120</f>
        <v>0</v>
      </c>
      <c r="BC121" s="259"/>
      <c r="BD121" s="17" t="s">
        <v>32</v>
      </c>
      <c r="BE121" s="55">
        <v>2595.8000000000002</v>
      </c>
      <c r="BF121" s="137">
        <f t="shared" si="129"/>
        <v>0</v>
      </c>
    </row>
    <row r="122" spans="27:58" x14ac:dyDescent="0.25">
      <c r="AA122" s="259"/>
      <c r="AB122" s="17" t="s">
        <v>33</v>
      </c>
      <c r="AC122" s="50">
        <v>1038.32</v>
      </c>
      <c r="AD122" s="50">
        <v>1557.48</v>
      </c>
      <c r="AE122" s="50">
        <v>2271.33</v>
      </c>
      <c r="AF122" s="55">
        <v>2595.8000000000002</v>
      </c>
      <c r="AG122" s="50">
        <v>3893.7</v>
      </c>
      <c r="AH122" s="50">
        <v>4153.28</v>
      </c>
      <c r="AI122" s="50">
        <v>3374.54</v>
      </c>
      <c r="AJ122" s="257"/>
      <c r="AL122" s="259"/>
      <c r="AM122" s="17" t="s">
        <v>33</v>
      </c>
      <c r="AN122" s="50">
        <v>1038.32</v>
      </c>
      <c r="AO122" s="137">
        <f t="shared" si="123"/>
        <v>0</v>
      </c>
      <c r="AP122" s="50">
        <v>1557.48</v>
      </c>
      <c r="AQ122" s="137">
        <f t="shared" si="123"/>
        <v>0</v>
      </c>
      <c r="AR122" s="50">
        <v>2271.33</v>
      </c>
      <c r="AS122" s="137">
        <f t="shared" ref="AS122" si="345">(AR122-AR121)/AR121</f>
        <v>0</v>
      </c>
      <c r="AT122" s="55">
        <v>2595.8000000000002</v>
      </c>
      <c r="AU122" s="137">
        <f t="shared" ref="AU122" si="346">(AT122-AT121)/AT121</f>
        <v>0</v>
      </c>
      <c r="AV122" s="50">
        <v>3893.7</v>
      </c>
      <c r="AW122" s="137">
        <f t="shared" ref="AW122" si="347">(AV122-AV121)/AV121</f>
        <v>0</v>
      </c>
      <c r="AX122" s="50">
        <v>4153.28</v>
      </c>
      <c r="AY122" s="137">
        <f t="shared" ref="AY122" si="348">(AX122-AX121)/AX121</f>
        <v>0</v>
      </c>
      <c r="AZ122" s="50">
        <v>3374.54</v>
      </c>
      <c r="BA122" s="137">
        <f t="shared" ref="BA122" si="349">(AZ122-AZ121)/AZ121</f>
        <v>0</v>
      </c>
      <c r="BC122" s="259"/>
      <c r="BD122" s="17" t="s">
        <v>33</v>
      </c>
      <c r="BE122" s="55">
        <v>2595.8000000000002</v>
      </c>
      <c r="BF122" s="137">
        <f t="shared" si="129"/>
        <v>0</v>
      </c>
    </row>
    <row r="123" spans="27:58" x14ac:dyDescent="0.25">
      <c r="AA123" s="260"/>
      <c r="AB123" s="17" t="s">
        <v>34</v>
      </c>
      <c r="AC123" s="55">
        <v>1038.32</v>
      </c>
      <c r="AD123" s="50">
        <v>1557.48</v>
      </c>
      <c r="AE123" s="50">
        <v>2271.33</v>
      </c>
      <c r="AF123" s="55">
        <v>2595.8000000000002</v>
      </c>
      <c r="AG123" s="50">
        <v>3893.7</v>
      </c>
      <c r="AH123" s="50">
        <v>4153.28</v>
      </c>
      <c r="AI123" s="50">
        <v>3374.54</v>
      </c>
      <c r="AJ123" s="257"/>
      <c r="AL123" s="260"/>
      <c r="AM123" s="17" t="s">
        <v>34</v>
      </c>
      <c r="AN123" s="55">
        <v>1038.32</v>
      </c>
      <c r="AO123" s="137">
        <f t="shared" si="123"/>
        <v>0</v>
      </c>
      <c r="AP123" s="50">
        <v>1557.48</v>
      </c>
      <c r="AQ123" s="137">
        <f t="shared" si="123"/>
        <v>0</v>
      </c>
      <c r="AR123" s="50">
        <v>2271.33</v>
      </c>
      <c r="AS123" s="137">
        <f t="shared" ref="AS123" si="350">(AR123-AR122)/AR122</f>
        <v>0</v>
      </c>
      <c r="AT123" s="55">
        <v>2595.8000000000002</v>
      </c>
      <c r="AU123" s="137">
        <f t="shared" ref="AU123" si="351">(AT123-AT122)/AT122</f>
        <v>0</v>
      </c>
      <c r="AV123" s="50">
        <v>3893.7</v>
      </c>
      <c r="AW123" s="137">
        <f t="shared" ref="AW123" si="352">(AV123-AV122)/AV122</f>
        <v>0</v>
      </c>
      <c r="AX123" s="50">
        <v>4153.28</v>
      </c>
      <c r="AY123" s="137">
        <f t="shared" ref="AY123" si="353">(AX123-AX122)/AX122</f>
        <v>0</v>
      </c>
      <c r="AZ123" s="50">
        <v>3374.54</v>
      </c>
      <c r="BA123" s="137">
        <f t="shared" ref="BA123" si="354">(AZ123-AZ122)/AZ122</f>
        <v>0</v>
      </c>
      <c r="BC123" s="260"/>
      <c r="BD123" s="17" t="s">
        <v>34</v>
      </c>
      <c r="BE123" s="55">
        <v>2595.8000000000002</v>
      </c>
      <c r="BF123" s="137">
        <f t="shared" si="129"/>
        <v>0</v>
      </c>
    </row>
    <row r="124" spans="27:58" x14ac:dyDescent="0.25">
      <c r="AA124" s="258">
        <v>2020</v>
      </c>
      <c r="AB124" s="17" t="s">
        <v>16</v>
      </c>
      <c r="AC124" s="50">
        <v>1038.32</v>
      </c>
      <c r="AD124" s="50">
        <v>1557.48</v>
      </c>
      <c r="AE124" s="50">
        <v>2271.33</v>
      </c>
      <c r="AF124" s="55">
        <v>2595.8000000000002</v>
      </c>
      <c r="AG124" s="50">
        <v>3893.7</v>
      </c>
      <c r="AH124" s="50">
        <v>4153.28</v>
      </c>
      <c r="AI124" s="50">
        <v>3374.54</v>
      </c>
      <c r="AJ124" s="257"/>
      <c r="AL124" s="258">
        <v>2020</v>
      </c>
      <c r="AM124" s="17" t="s">
        <v>16</v>
      </c>
      <c r="AN124" s="50">
        <v>1038.32</v>
      </c>
      <c r="AO124" s="137">
        <f t="shared" si="123"/>
        <v>0</v>
      </c>
      <c r="AP124" s="50">
        <v>1557.48</v>
      </c>
      <c r="AQ124" s="137">
        <f t="shared" si="123"/>
        <v>0</v>
      </c>
      <c r="AR124" s="50">
        <v>2271.33</v>
      </c>
      <c r="AS124" s="137">
        <f t="shared" ref="AS124" si="355">(AR124-AR123)/AR123</f>
        <v>0</v>
      </c>
      <c r="AT124" s="55">
        <v>2595.8000000000002</v>
      </c>
      <c r="AU124" s="137">
        <f t="shared" ref="AU124" si="356">(AT124-AT123)/AT123</f>
        <v>0</v>
      </c>
      <c r="AV124" s="50">
        <v>3893.7</v>
      </c>
      <c r="AW124" s="137">
        <f t="shared" ref="AW124" si="357">(AV124-AV123)/AV123</f>
        <v>0</v>
      </c>
      <c r="AX124" s="50">
        <v>4153.28</v>
      </c>
      <c r="AY124" s="137">
        <f t="shared" ref="AY124" si="358">(AX124-AX123)/AX123</f>
        <v>0</v>
      </c>
      <c r="AZ124" s="50">
        <v>3374.54</v>
      </c>
      <c r="BA124" s="137">
        <f t="shared" ref="BA124" si="359">(AZ124-AZ123)/AZ123</f>
        <v>0</v>
      </c>
      <c r="BC124" s="258">
        <v>2020</v>
      </c>
      <c r="BD124" s="17" t="s">
        <v>16</v>
      </c>
      <c r="BE124" s="55">
        <v>2595.8000000000002</v>
      </c>
      <c r="BF124" s="137">
        <f t="shared" si="129"/>
        <v>0</v>
      </c>
    </row>
    <row r="125" spans="27:58" x14ac:dyDescent="0.25">
      <c r="AA125" s="259"/>
      <c r="AB125" s="17" t="s">
        <v>22</v>
      </c>
      <c r="AC125" s="50">
        <v>1104.23</v>
      </c>
      <c r="AD125" s="50">
        <v>1656.34</v>
      </c>
      <c r="AE125" s="50">
        <v>2415.5</v>
      </c>
      <c r="AF125" s="50">
        <v>2760.57</v>
      </c>
      <c r="AG125" s="50">
        <v>4140.8599999999997</v>
      </c>
      <c r="AH125" s="50">
        <v>4416.91</v>
      </c>
      <c r="AI125" s="50">
        <v>3588.74</v>
      </c>
      <c r="AJ125" s="257"/>
      <c r="AL125" s="259"/>
      <c r="AM125" s="17" t="s">
        <v>22</v>
      </c>
      <c r="AN125" s="50">
        <v>1104.23</v>
      </c>
      <c r="AO125" s="137">
        <f t="shared" si="123"/>
        <v>6.3477540642576546E-2</v>
      </c>
      <c r="AP125" s="50">
        <v>1656.34</v>
      </c>
      <c r="AQ125" s="137">
        <f t="shared" si="123"/>
        <v>6.3474330328479267E-2</v>
      </c>
      <c r="AR125" s="50">
        <v>2415.5</v>
      </c>
      <c r="AS125" s="137">
        <f t="shared" ref="AS125" si="360">(AR125-AR124)/AR124</f>
        <v>6.347382370681498E-2</v>
      </c>
      <c r="AT125" s="50">
        <v>2760.57</v>
      </c>
      <c r="AU125" s="137">
        <f t="shared" ref="AU125" si="361">(AT125-AT124)/AT124</f>
        <v>6.3475614454118173E-2</v>
      </c>
      <c r="AV125" s="50">
        <v>4140.8599999999997</v>
      </c>
      <c r="AW125" s="137">
        <f t="shared" ref="AW125" si="362">(AV125-AV124)/AV124</f>
        <v>6.347689857975701E-2</v>
      </c>
      <c r="AX125" s="50">
        <v>4416.91</v>
      </c>
      <c r="AY125" s="137">
        <f t="shared" ref="AY125" si="363">(AX125-AX124)/AX124</f>
        <v>6.3475132907003656E-2</v>
      </c>
      <c r="AZ125" s="50">
        <v>3588.74</v>
      </c>
      <c r="BA125" s="137">
        <f t="shared" ref="BA125" si="364">(AZ125-AZ124)/AZ124</f>
        <v>6.3475318117432247E-2</v>
      </c>
      <c r="BC125" s="259"/>
      <c r="BD125" s="17" t="s">
        <v>22</v>
      </c>
      <c r="BE125" s="50">
        <v>2760.57</v>
      </c>
      <c r="BF125" s="137">
        <f t="shared" si="129"/>
        <v>6.3475614454118173E-2</v>
      </c>
    </row>
    <row r="126" spans="27:58" x14ac:dyDescent="0.25">
      <c r="AA126" s="259"/>
      <c r="AB126" s="17" t="s">
        <v>23</v>
      </c>
      <c r="AC126" s="50">
        <v>1104.23</v>
      </c>
      <c r="AD126" s="50">
        <v>1656.34</v>
      </c>
      <c r="AE126" s="50">
        <v>2415.5</v>
      </c>
      <c r="AF126" s="55">
        <v>2760.57</v>
      </c>
      <c r="AG126" s="50">
        <v>4140.8599999999997</v>
      </c>
      <c r="AH126" s="50">
        <v>4416.91</v>
      </c>
      <c r="AI126" s="50">
        <v>3588.74</v>
      </c>
      <c r="AJ126" s="257"/>
      <c r="AL126" s="259"/>
      <c r="AM126" s="17" t="s">
        <v>23</v>
      </c>
      <c r="AN126" s="50">
        <v>1104.23</v>
      </c>
      <c r="AO126" s="137">
        <f t="shared" si="123"/>
        <v>0</v>
      </c>
      <c r="AP126" s="50">
        <v>1656.34</v>
      </c>
      <c r="AQ126" s="137">
        <f t="shared" si="123"/>
        <v>0</v>
      </c>
      <c r="AR126" s="50">
        <v>2415.5</v>
      </c>
      <c r="AS126" s="137">
        <f t="shared" ref="AS126" si="365">(AR126-AR125)/AR125</f>
        <v>0</v>
      </c>
      <c r="AT126" s="55">
        <v>2760.57</v>
      </c>
      <c r="AU126" s="137">
        <f t="shared" ref="AU126" si="366">(AT126-AT125)/AT125</f>
        <v>0</v>
      </c>
      <c r="AV126" s="50">
        <v>4140.8599999999997</v>
      </c>
      <c r="AW126" s="137">
        <f t="shared" ref="AW126" si="367">(AV126-AV125)/AV125</f>
        <v>0</v>
      </c>
      <c r="AX126" s="50">
        <v>4416.91</v>
      </c>
      <c r="AY126" s="137">
        <f t="shared" ref="AY126" si="368">(AX126-AX125)/AX125</f>
        <v>0</v>
      </c>
      <c r="AZ126" s="50">
        <v>3588.74</v>
      </c>
      <c r="BA126" s="137">
        <f t="shared" ref="BA126" si="369">(AZ126-AZ125)/AZ125</f>
        <v>0</v>
      </c>
      <c r="BC126" s="259"/>
      <c r="BD126" s="17" t="s">
        <v>23</v>
      </c>
      <c r="BE126" s="55">
        <v>2760.57</v>
      </c>
      <c r="BF126" s="137">
        <f t="shared" si="129"/>
        <v>0</v>
      </c>
    </row>
    <row r="127" spans="27:58" x14ac:dyDescent="0.25">
      <c r="AA127" s="259"/>
      <c r="AB127" s="17" t="s">
        <v>24</v>
      </c>
      <c r="AC127" s="55">
        <v>1104.23</v>
      </c>
      <c r="AD127" s="50">
        <v>1656.34</v>
      </c>
      <c r="AE127" s="50">
        <v>2415.5</v>
      </c>
      <c r="AF127" s="55">
        <v>2760.57</v>
      </c>
      <c r="AG127" s="50">
        <v>4140.8599999999997</v>
      </c>
      <c r="AH127" s="50">
        <v>4416.91</v>
      </c>
      <c r="AI127" s="50">
        <v>3588.74</v>
      </c>
      <c r="AJ127" s="257"/>
      <c r="AL127" s="259"/>
      <c r="AM127" s="17" t="s">
        <v>24</v>
      </c>
      <c r="AN127" s="55">
        <v>1104.23</v>
      </c>
      <c r="AO127" s="137">
        <f t="shared" si="123"/>
        <v>0</v>
      </c>
      <c r="AP127" s="50">
        <v>1656.34</v>
      </c>
      <c r="AQ127" s="137">
        <f t="shared" si="123"/>
        <v>0</v>
      </c>
      <c r="AR127" s="50">
        <v>2415.5</v>
      </c>
      <c r="AS127" s="137">
        <f t="shared" ref="AS127" si="370">(AR127-AR126)/AR126</f>
        <v>0</v>
      </c>
      <c r="AT127" s="55">
        <v>2760.57</v>
      </c>
      <c r="AU127" s="137">
        <f t="shared" ref="AU127" si="371">(AT127-AT126)/AT126</f>
        <v>0</v>
      </c>
      <c r="AV127" s="50">
        <v>4140.8599999999997</v>
      </c>
      <c r="AW127" s="137">
        <f t="shared" ref="AW127" si="372">(AV127-AV126)/AV126</f>
        <v>0</v>
      </c>
      <c r="AX127" s="50">
        <v>4416.91</v>
      </c>
      <c r="AY127" s="137">
        <f t="shared" ref="AY127" si="373">(AX127-AX126)/AX126</f>
        <v>0</v>
      </c>
      <c r="AZ127" s="50">
        <v>3588.74</v>
      </c>
      <c r="BA127" s="137">
        <f t="shared" ref="BA127" si="374">(AZ127-AZ126)/AZ126</f>
        <v>0</v>
      </c>
      <c r="BC127" s="259"/>
      <c r="BD127" s="17" t="s">
        <v>24</v>
      </c>
      <c r="BE127" s="55">
        <v>2760.57</v>
      </c>
      <c r="BF127" s="137">
        <f t="shared" si="129"/>
        <v>0</v>
      </c>
    </row>
    <row r="128" spans="27:58" x14ac:dyDescent="0.25">
      <c r="AA128" s="259"/>
      <c r="AB128" s="17" t="s">
        <v>25</v>
      </c>
      <c r="AC128" s="50">
        <v>1104.23</v>
      </c>
      <c r="AD128" s="50">
        <v>1656.34</v>
      </c>
      <c r="AE128" s="50">
        <v>2415.5</v>
      </c>
      <c r="AF128" s="55">
        <v>2760.57</v>
      </c>
      <c r="AG128" s="50">
        <v>4140.8599999999997</v>
      </c>
      <c r="AH128" s="50">
        <v>4416.91</v>
      </c>
      <c r="AI128" s="50">
        <v>3588.74</v>
      </c>
      <c r="AJ128" s="257"/>
      <c r="AL128" s="259"/>
      <c r="AM128" s="17" t="s">
        <v>25</v>
      </c>
      <c r="AN128" s="50">
        <v>1104.23</v>
      </c>
      <c r="AO128" s="137">
        <f t="shared" si="123"/>
        <v>0</v>
      </c>
      <c r="AP128" s="50">
        <v>1656.34</v>
      </c>
      <c r="AQ128" s="137">
        <f t="shared" si="123"/>
        <v>0</v>
      </c>
      <c r="AR128" s="50">
        <v>2415.5</v>
      </c>
      <c r="AS128" s="137">
        <f t="shared" ref="AS128" si="375">(AR128-AR127)/AR127</f>
        <v>0</v>
      </c>
      <c r="AT128" s="55">
        <v>2760.57</v>
      </c>
      <c r="AU128" s="137">
        <f t="shared" ref="AU128" si="376">(AT128-AT127)/AT127</f>
        <v>0</v>
      </c>
      <c r="AV128" s="50">
        <v>4140.8599999999997</v>
      </c>
      <c r="AW128" s="137">
        <f t="shared" ref="AW128" si="377">(AV128-AV127)/AV127</f>
        <v>0</v>
      </c>
      <c r="AX128" s="50">
        <v>4416.91</v>
      </c>
      <c r="AY128" s="137">
        <f t="shared" ref="AY128" si="378">(AX128-AX127)/AX127</f>
        <v>0</v>
      </c>
      <c r="AZ128" s="50">
        <v>3588.74</v>
      </c>
      <c r="BA128" s="137">
        <f t="shared" ref="BA128" si="379">(AZ128-AZ127)/AZ127</f>
        <v>0</v>
      </c>
      <c r="BC128" s="259"/>
      <c r="BD128" s="17" t="s">
        <v>25</v>
      </c>
      <c r="BE128" s="55">
        <v>2760.57</v>
      </c>
      <c r="BF128" s="137">
        <f t="shared" si="129"/>
        <v>0</v>
      </c>
    </row>
    <row r="129" spans="27:58" x14ac:dyDescent="0.25">
      <c r="AA129" s="259"/>
      <c r="AB129" s="17" t="s">
        <v>28</v>
      </c>
      <c r="AC129" s="55">
        <v>1104.23</v>
      </c>
      <c r="AD129" s="50">
        <v>1656.34</v>
      </c>
      <c r="AE129" s="50">
        <v>2415.5</v>
      </c>
      <c r="AF129" s="55">
        <v>2760.57</v>
      </c>
      <c r="AG129" s="50">
        <v>4140.8599999999997</v>
      </c>
      <c r="AH129" s="50">
        <v>4416.91</v>
      </c>
      <c r="AI129" s="50">
        <v>3588.74</v>
      </c>
      <c r="AJ129" s="257"/>
      <c r="AL129" s="259"/>
      <c r="AM129" s="17" t="s">
        <v>28</v>
      </c>
      <c r="AN129" s="55">
        <v>1104.23</v>
      </c>
      <c r="AO129" s="137">
        <f t="shared" si="123"/>
        <v>0</v>
      </c>
      <c r="AP129" s="50">
        <v>1656.34</v>
      </c>
      <c r="AQ129" s="137">
        <f t="shared" si="123"/>
        <v>0</v>
      </c>
      <c r="AR129" s="50">
        <v>2415.5</v>
      </c>
      <c r="AS129" s="137">
        <f t="shared" ref="AS129" si="380">(AR129-AR128)/AR128</f>
        <v>0</v>
      </c>
      <c r="AT129" s="55">
        <v>2760.57</v>
      </c>
      <c r="AU129" s="137">
        <f t="shared" ref="AU129" si="381">(AT129-AT128)/AT128</f>
        <v>0</v>
      </c>
      <c r="AV129" s="50">
        <v>4140.8599999999997</v>
      </c>
      <c r="AW129" s="137">
        <f t="shared" ref="AW129" si="382">(AV129-AV128)/AV128</f>
        <v>0</v>
      </c>
      <c r="AX129" s="50">
        <v>4416.91</v>
      </c>
      <c r="AY129" s="137">
        <f t="shared" ref="AY129" si="383">(AX129-AX128)/AX128</f>
        <v>0</v>
      </c>
      <c r="AZ129" s="50">
        <v>3588.74</v>
      </c>
      <c r="BA129" s="137">
        <f t="shared" ref="BA129" si="384">(AZ129-AZ128)/AZ128</f>
        <v>0</v>
      </c>
      <c r="BC129" s="259"/>
      <c r="BD129" s="17" t="s">
        <v>28</v>
      </c>
      <c r="BE129" s="55">
        <v>2760.57</v>
      </c>
      <c r="BF129" s="137">
        <f t="shared" si="129"/>
        <v>0</v>
      </c>
    </row>
    <row r="130" spans="27:58" x14ac:dyDescent="0.25">
      <c r="AA130" s="259"/>
      <c r="AB130" s="17" t="s">
        <v>29</v>
      </c>
      <c r="AC130" s="50">
        <v>1104.23</v>
      </c>
      <c r="AD130" s="50">
        <v>1656.34</v>
      </c>
      <c r="AE130" s="50">
        <v>2415.5</v>
      </c>
      <c r="AF130" s="55">
        <v>2760.57</v>
      </c>
      <c r="AG130" s="50">
        <v>4140.8599999999997</v>
      </c>
      <c r="AH130" s="50">
        <v>4416.91</v>
      </c>
      <c r="AI130" s="50">
        <v>3588.74</v>
      </c>
      <c r="AJ130" s="257"/>
      <c r="AL130" s="259"/>
      <c r="AM130" s="17" t="s">
        <v>29</v>
      </c>
      <c r="AN130" s="50">
        <v>1104.23</v>
      </c>
      <c r="AO130" s="137">
        <f t="shared" si="123"/>
        <v>0</v>
      </c>
      <c r="AP130" s="50">
        <v>1656.34</v>
      </c>
      <c r="AQ130" s="137">
        <f t="shared" si="123"/>
        <v>0</v>
      </c>
      <c r="AR130" s="50">
        <v>2415.5</v>
      </c>
      <c r="AS130" s="137">
        <f t="shared" ref="AS130" si="385">(AR130-AR129)/AR129</f>
        <v>0</v>
      </c>
      <c r="AT130" s="55">
        <v>2760.57</v>
      </c>
      <c r="AU130" s="137">
        <f t="shared" ref="AU130" si="386">(AT130-AT129)/AT129</f>
        <v>0</v>
      </c>
      <c r="AV130" s="50">
        <v>4140.8599999999997</v>
      </c>
      <c r="AW130" s="137">
        <f t="shared" ref="AW130" si="387">(AV130-AV129)/AV129</f>
        <v>0</v>
      </c>
      <c r="AX130" s="50">
        <v>4416.91</v>
      </c>
      <c r="AY130" s="137">
        <f t="shared" ref="AY130" si="388">(AX130-AX129)/AX129</f>
        <v>0</v>
      </c>
      <c r="AZ130" s="50">
        <v>3588.74</v>
      </c>
      <c r="BA130" s="137">
        <f t="shared" ref="BA130" si="389">(AZ130-AZ129)/AZ129</f>
        <v>0</v>
      </c>
      <c r="BC130" s="259"/>
      <c r="BD130" s="17" t="s">
        <v>29</v>
      </c>
      <c r="BE130" s="55">
        <v>2760.57</v>
      </c>
      <c r="BF130" s="137">
        <f t="shared" si="129"/>
        <v>0</v>
      </c>
    </row>
    <row r="131" spans="27:58" x14ac:dyDescent="0.25">
      <c r="AA131" s="259"/>
      <c r="AB131" s="17" t="s">
        <v>30</v>
      </c>
      <c r="AC131" s="50">
        <v>1104.23</v>
      </c>
      <c r="AD131" s="50">
        <v>1656.34</v>
      </c>
      <c r="AE131" s="50">
        <v>2415.5</v>
      </c>
      <c r="AF131" s="50">
        <v>2760.57</v>
      </c>
      <c r="AG131" s="50">
        <v>4140.8599999999997</v>
      </c>
      <c r="AH131" s="50">
        <v>4416.91</v>
      </c>
      <c r="AI131" s="50">
        <v>3588.74</v>
      </c>
      <c r="AJ131" s="257"/>
      <c r="AL131" s="259"/>
      <c r="AM131" s="17" t="s">
        <v>30</v>
      </c>
      <c r="AN131" s="50">
        <v>1104.23</v>
      </c>
      <c r="AO131" s="137">
        <f t="shared" si="123"/>
        <v>0</v>
      </c>
      <c r="AP131" s="50">
        <v>1656.34</v>
      </c>
      <c r="AQ131" s="137">
        <f t="shared" si="123"/>
        <v>0</v>
      </c>
      <c r="AR131" s="50">
        <v>2415.5</v>
      </c>
      <c r="AS131" s="137">
        <f t="shared" ref="AS131" si="390">(AR131-AR130)/AR130</f>
        <v>0</v>
      </c>
      <c r="AT131" s="50">
        <v>2760.57</v>
      </c>
      <c r="AU131" s="137">
        <f t="shared" ref="AU131" si="391">(AT131-AT130)/AT130</f>
        <v>0</v>
      </c>
      <c r="AV131" s="50">
        <v>4140.8599999999997</v>
      </c>
      <c r="AW131" s="137">
        <f t="shared" ref="AW131" si="392">(AV131-AV130)/AV130</f>
        <v>0</v>
      </c>
      <c r="AX131" s="50">
        <v>4416.91</v>
      </c>
      <c r="AY131" s="137">
        <f t="shared" ref="AY131" si="393">(AX131-AX130)/AX130</f>
        <v>0</v>
      </c>
      <c r="AZ131" s="50">
        <v>3588.74</v>
      </c>
      <c r="BA131" s="137">
        <f t="shared" ref="BA131" si="394">(AZ131-AZ130)/AZ130</f>
        <v>0</v>
      </c>
      <c r="BC131" s="259"/>
      <c r="BD131" s="17" t="s">
        <v>30</v>
      </c>
      <c r="BE131" s="50">
        <v>2760.57</v>
      </c>
      <c r="BF131" s="137">
        <f t="shared" si="129"/>
        <v>0</v>
      </c>
    </row>
    <row r="132" spans="27:58" x14ac:dyDescent="0.25">
      <c r="AA132" s="259"/>
      <c r="AB132" s="17" t="s">
        <v>31</v>
      </c>
      <c r="AC132" s="50">
        <v>1104.23</v>
      </c>
      <c r="AD132" s="50">
        <v>1656.34</v>
      </c>
      <c r="AE132" s="50">
        <v>2415.5</v>
      </c>
      <c r="AF132" s="55">
        <v>2760.57</v>
      </c>
      <c r="AG132" s="50">
        <v>4140.8599999999997</v>
      </c>
      <c r="AH132" s="50">
        <v>4416.91</v>
      </c>
      <c r="AI132" s="50">
        <v>3588.74</v>
      </c>
      <c r="AJ132" s="257"/>
      <c r="AL132" s="259"/>
      <c r="AM132" s="17" t="s">
        <v>31</v>
      </c>
      <c r="AN132" s="50">
        <v>1104.23</v>
      </c>
      <c r="AO132" s="137">
        <f t="shared" si="123"/>
        <v>0</v>
      </c>
      <c r="AP132" s="50">
        <v>1656.34</v>
      </c>
      <c r="AQ132" s="137">
        <f t="shared" si="123"/>
        <v>0</v>
      </c>
      <c r="AR132" s="50">
        <v>2415.5</v>
      </c>
      <c r="AS132" s="137">
        <f t="shared" ref="AS132" si="395">(AR132-AR131)/AR131</f>
        <v>0</v>
      </c>
      <c r="AT132" s="55">
        <v>2760.57</v>
      </c>
      <c r="AU132" s="137">
        <f t="shared" ref="AU132" si="396">(AT132-AT131)/AT131</f>
        <v>0</v>
      </c>
      <c r="AV132" s="50">
        <v>4140.8599999999997</v>
      </c>
      <c r="AW132" s="137">
        <f t="shared" ref="AW132" si="397">(AV132-AV131)/AV131</f>
        <v>0</v>
      </c>
      <c r="AX132" s="50">
        <v>4416.91</v>
      </c>
      <c r="AY132" s="137">
        <f t="shared" ref="AY132" si="398">(AX132-AX131)/AX131</f>
        <v>0</v>
      </c>
      <c r="AZ132" s="50">
        <v>3588.74</v>
      </c>
      <c r="BA132" s="137">
        <f t="shared" ref="BA132" si="399">(AZ132-AZ131)/AZ131</f>
        <v>0</v>
      </c>
      <c r="BC132" s="259"/>
      <c r="BD132" s="17" t="s">
        <v>31</v>
      </c>
      <c r="BE132" s="55">
        <v>2760.57</v>
      </c>
      <c r="BF132" s="137">
        <f t="shared" si="129"/>
        <v>0</v>
      </c>
    </row>
    <row r="133" spans="27:58" x14ac:dyDescent="0.25">
      <c r="AA133" s="259"/>
      <c r="AB133" s="17" t="s">
        <v>32</v>
      </c>
      <c r="AC133" s="55">
        <v>1104.23</v>
      </c>
      <c r="AD133" s="50">
        <v>1656.34</v>
      </c>
      <c r="AE133" s="50">
        <v>2415.5</v>
      </c>
      <c r="AF133" s="55">
        <v>2760.57</v>
      </c>
      <c r="AG133" s="50">
        <v>4140.8599999999997</v>
      </c>
      <c r="AH133" s="50">
        <v>4416.91</v>
      </c>
      <c r="AI133" s="50">
        <v>3588.74</v>
      </c>
      <c r="AJ133" s="257"/>
      <c r="AL133" s="259"/>
      <c r="AM133" s="17" t="s">
        <v>32</v>
      </c>
      <c r="AN133" s="55">
        <v>1104.23</v>
      </c>
      <c r="AO133" s="137">
        <f t="shared" si="123"/>
        <v>0</v>
      </c>
      <c r="AP133" s="50">
        <v>1656.34</v>
      </c>
      <c r="AQ133" s="137">
        <f t="shared" si="123"/>
        <v>0</v>
      </c>
      <c r="AR133" s="50">
        <v>2415.5</v>
      </c>
      <c r="AS133" s="137">
        <f t="shared" ref="AS133" si="400">(AR133-AR132)/AR132</f>
        <v>0</v>
      </c>
      <c r="AT133" s="55">
        <v>2760.57</v>
      </c>
      <c r="AU133" s="137">
        <f t="shared" ref="AU133" si="401">(AT133-AT132)/AT132</f>
        <v>0</v>
      </c>
      <c r="AV133" s="50">
        <v>4140.8599999999997</v>
      </c>
      <c r="AW133" s="137">
        <f t="shared" ref="AW133" si="402">(AV133-AV132)/AV132</f>
        <v>0</v>
      </c>
      <c r="AX133" s="50">
        <v>4416.91</v>
      </c>
      <c r="AY133" s="137">
        <f t="shared" ref="AY133" si="403">(AX133-AX132)/AX132</f>
        <v>0</v>
      </c>
      <c r="AZ133" s="50">
        <v>3588.74</v>
      </c>
      <c r="BA133" s="137">
        <f t="shared" ref="BA133" si="404">(AZ133-AZ132)/AZ132</f>
        <v>0</v>
      </c>
      <c r="BC133" s="259"/>
      <c r="BD133" s="17" t="s">
        <v>32</v>
      </c>
      <c r="BE133" s="55">
        <v>2760.57</v>
      </c>
      <c r="BF133" s="137">
        <f t="shared" si="129"/>
        <v>0</v>
      </c>
    </row>
    <row r="134" spans="27:58" x14ac:dyDescent="0.25">
      <c r="AA134" s="259"/>
      <c r="AB134" s="17" t="s">
        <v>33</v>
      </c>
      <c r="AC134" s="50">
        <v>1104.23</v>
      </c>
      <c r="AD134" s="50">
        <v>1656.34</v>
      </c>
      <c r="AE134" s="50">
        <v>2415.5</v>
      </c>
      <c r="AF134" s="55">
        <v>2760.57</v>
      </c>
      <c r="AG134" s="50">
        <v>4140.8599999999997</v>
      </c>
      <c r="AH134" s="50">
        <v>4416.91</v>
      </c>
      <c r="AI134" s="50">
        <v>3588.74</v>
      </c>
      <c r="AJ134" s="257"/>
      <c r="AL134" s="259"/>
      <c r="AM134" s="17" t="s">
        <v>33</v>
      </c>
      <c r="AN134" s="50">
        <v>1104.23</v>
      </c>
      <c r="AO134" s="137">
        <f t="shared" si="123"/>
        <v>0</v>
      </c>
      <c r="AP134" s="50">
        <v>1656.34</v>
      </c>
      <c r="AQ134" s="137">
        <f t="shared" si="123"/>
        <v>0</v>
      </c>
      <c r="AR134" s="50">
        <v>2415.5</v>
      </c>
      <c r="AS134" s="137">
        <f t="shared" ref="AS134" si="405">(AR134-AR133)/AR133</f>
        <v>0</v>
      </c>
      <c r="AT134" s="55">
        <v>2760.57</v>
      </c>
      <c r="AU134" s="137">
        <f t="shared" ref="AU134" si="406">(AT134-AT133)/AT133</f>
        <v>0</v>
      </c>
      <c r="AV134" s="50">
        <v>4140.8599999999997</v>
      </c>
      <c r="AW134" s="137">
        <f t="shared" ref="AW134" si="407">(AV134-AV133)/AV133</f>
        <v>0</v>
      </c>
      <c r="AX134" s="50">
        <v>4416.91</v>
      </c>
      <c r="AY134" s="137">
        <f t="shared" ref="AY134" si="408">(AX134-AX133)/AX133</f>
        <v>0</v>
      </c>
      <c r="AZ134" s="50">
        <v>3588.74</v>
      </c>
      <c r="BA134" s="137">
        <f t="shared" ref="BA134" si="409">(AZ134-AZ133)/AZ133</f>
        <v>0</v>
      </c>
      <c r="BC134" s="259"/>
      <c r="BD134" s="17" t="s">
        <v>33</v>
      </c>
      <c r="BE134" s="55">
        <v>2760.57</v>
      </c>
      <c r="BF134" s="137">
        <f t="shared" si="129"/>
        <v>0</v>
      </c>
    </row>
    <row r="135" spans="27:58" x14ac:dyDescent="0.25">
      <c r="AA135" s="260"/>
      <c r="AB135" s="17" t="s">
        <v>34</v>
      </c>
      <c r="AC135" s="55">
        <v>1137.3399999999999</v>
      </c>
      <c r="AD135" s="50">
        <v>1706.02</v>
      </c>
      <c r="AE135" s="50">
        <v>2487.94</v>
      </c>
      <c r="AF135" s="55">
        <v>2843.36</v>
      </c>
      <c r="AG135" s="50">
        <v>4265.04</v>
      </c>
      <c r="AH135" s="50">
        <v>4549.38</v>
      </c>
      <c r="AI135" s="50">
        <v>3696.37</v>
      </c>
      <c r="AJ135" s="257"/>
      <c r="AL135" s="260"/>
      <c r="AM135" s="17" t="s">
        <v>34</v>
      </c>
      <c r="AN135" s="55">
        <v>1137.3399999999999</v>
      </c>
      <c r="AO135" s="137">
        <f t="shared" si="123"/>
        <v>2.9984695217481774E-2</v>
      </c>
      <c r="AP135" s="50">
        <v>1706.02</v>
      </c>
      <c r="AQ135" s="137">
        <f t="shared" si="123"/>
        <v>2.9993841844065873E-2</v>
      </c>
      <c r="AR135" s="50">
        <v>2487.94</v>
      </c>
      <c r="AS135" s="137">
        <f t="shared" ref="AS135" si="410">(AR135-AR134)/AR134</f>
        <v>2.9989650175947031E-2</v>
      </c>
      <c r="AT135" s="55">
        <v>2843.36</v>
      </c>
      <c r="AU135" s="137">
        <f t="shared" ref="AU135" si="411">(AT135-AT134)/AT134</f>
        <v>2.9990183186805609E-2</v>
      </c>
      <c r="AV135" s="50">
        <v>4265.04</v>
      </c>
      <c r="AW135" s="137">
        <f t="shared" ref="AW135" si="412">(AV135-AV134)/AV134</f>
        <v>2.9988939495660394E-2</v>
      </c>
      <c r="AX135" s="50">
        <v>4549.38</v>
      </c>
      <c r="AY135" s="137">
        <f t="shared" ref="AY135" si="413">(AX135-AX134)/AX134</f>
        <v>2.9991555182242849E-2</v>
      </c>
      <c r="AZ135" s="50">
        <v>3696.37</v>
      </c>
      <c r="BA135" s="137">
        <f t="shared" ref="BA135" si="414">(AZ135-AZ134)/AZ134</f>
        <v>2.9991027491543025E-2</v>
      </c>
      <c r="BC135" s="260"/>
      <c r="BD135" s="17" t="s">
        <v>34</v>
      </c>
      <c r="BE135" s="55">
        <v>2843.36</v>
      </c>
      <c r="BF135" s="137">
        <f t="shared" si="129"/>
        <v>2.9990183186805609E-2</v>
      </c>
    </row>
    <row r="136" spans="27:58" x14ac:dyDescent="0.25">
      <c r="AA136" s="103"/>
      <c r="AB136" s="17"/>
      <c r="AC136" s="55"/>
      <c r="AD136" s="50"/>
      <c r="AE136" s="50"/>
      <c r="AF136" s="55"/>
      <c r="AG136" s="50"/>
      <c r="AH136" s="50"/>
      <c r="AI136" s="50"/>
      <c r="AJ136" s="104"/>
    </row>
    <row r="137" spans="27:58" x14ac:dyDescent="0.25">
      <c r="AA137" s="14"/>
      <c r="AB137" s="51" t="s">
        <v>457</v>
      </c>
      <c r="AC137" s="50">
        <f t="shared" ref="AC137:AE137" si="415">MAX(AC101:AC135)</f>
        <v>1137.3399999999999</v>
      </c>
      <c r="AD137" s="50">
        <f t="shared" si="415"/>
        <v>1706.02</v>
      </c>
      <c r="AE137" s="50">
        <f t="shared" si="415"/>
        <v>2487.94</v>
      </c>
      <c r="AF137" s="55">
        <f t="shared" ref="AF137" si="416">MAX(AF101:AF135)</f>
        <v>2843.36</v>
      </c>
      <c r="AG137" s="50">
        <f t="shared" ref="AG137" si="417">MAX(AG101:AG135)</f>
        <v>4265.04</v>
      </c>
      <c r="AH137" s="50">
        <f t="shared" ref="AH137" si="418">MAX(AH101:AH135)</f>
        <v>4549.38</v>
      </c>
      <c r="AI137" s="50">
        <f t="shared" ref="AI137" si="419">MAX(AI101:AI135)</f>
        <v>3696.37</v>
      </c>
    </row>
    <row r="138" spans="27:58" x14ac:dyDescent="0.25">
      <c r="AA138" s="14"/>
      <c r="AB138" s="51" t="s">
        <v>458</v>
      </c>
      <c r="AC138" s="50">
        <f t="shared" ref="AC138:AE138" si="420">MIN(AC76:AC135)</f>
        <v>484.9</v>
      </c>
      <c r="AD138" s="50">
        <f t="shared" si="420"/>
        <v>727.35</v>
      </c>
      <c r="AE138" s="50">
        <f t="shared" si="420"/>
        <v>1060.72</v>
      </c>
      <c r="AF138" s="50">
        <f t="shared" ref="AF138" si="421">MIN(AF76:AF135)</f>
        <v>1212.25</v>
      </c>
      <c r="AG138" s="50">
        <f t="shared" ref="AG138" si="422">MIN(AG76:AG135)</f>
        <v>1818.38</v>
      </c>
      <c r="AH138" s="50">
        <f t="shared" ref="AH138" si="423">MIN(AH76:AH135)</f>
        <v>1939.6</v>
      </c>
      <c r="AI138" s="50">
        <f t="shared" ref="AI138" si="424">MIN(AI76:AI135)</f>
        <v>1575.93</v>
      </c>
    </row>
    <row r="139" spans="27:58" x14ac:dyDescent="0.25">
      <c r="AA139" s="14"/>
      <c r="AB139" s="51" t="s">
        <v>456</v>
      </c>
      <c r="AC139" s="50">
        <f t="shared" ref="AC139:AE139" si="425">AVERAGE(AC76:AC135)</f>
        <v>846.242166666667</v>
      </c>
      <c r="AD139" s="50">
        <f t="shared" si="425"/>
        <v>1269.3606666666667</v>
      </c>
      <c r="AE139" s="50">
        <f t="shared" si="425"/>
        <v>1851.1530000000007</v>
      </c>
      <c r="AF139" s="55">
        <f t="shared" ref="AF139" si="426">AVERAGE(AF76:AF135)</f>
        <v>2115.6018333333354</v>
      </c>
      <c r="AG139" s="50">
        <f t="shared" ref="AG139" si="427">AVERAGE(AG76:AG135)</f>
        <v>3173.4051666666651</v>
      </c>
      <c r="AH139" s="50">
        <f t="shared" ref="AH139" si="428">AVERAGE(AH76:AH135)</f>
        <v>3384.9626666666682</v>
      </c>
      <c r="AI139" s="50">
        <f t="shared" ref="AI139" si="429">AVERAGE(AI76:AI135)</f>
        <v>2750.2818333333316</v>
      </c>
    </row>
    <row r="140" spans="27:58" x14ac:dyDescent="0.25">
      <c r="AA140" s="14"/>
      <c r="AB140" s="14"/>
      <c r="AC140" s="55"/>
      <c r="AD140" s="50"/>
      <c r="AE140" s="50"/>
      <c r="AF140" s="55"/>
      <c r="AG140" s="50"/>
      <c r="AH140" s="50"/>
      <c r="AI140" s="50"/>
    </row>
  </sheetData>
  <autoFilter ref="B1:X68" xr:uid="{90F3F1D4-3378-4C97-AD57-7809ABCA74EA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</autoFilter>
  <mergeCells count="123">
    <mergeCell ref="BE73:BF74"/>
    <mergeCell ref="BC73:BC75"/>
    <mergeCell ref="BD73:BD75"/>
    <mergeCell ref="BC76:BC87"/>
    <mergeCell ref="BC88:BC99"/>
    <mergeCell ref="BC100:BC111"/>
    <mergeCell ref="BC112:BC123"/>
    <mergeCell ref="BC124:BC135"/>
    <mergeCell ref="BC72:BF72"/>
    <mergeCell ref="BE2:BF3"/>
    <mergeCell ref="BC2:BC4"/>
    <mergeCell ref="BD2:BD4"/>
    <mergeCell ref="BC5:BC16"/>
    <mergeCell ref="BC17:BC28"/>
    <mergeCell ref="BC29:BC40"/>
    <mergeCell ref="BC41:BC52"/>
    <mergeCell ref="BC53:BC64"/>
    <mergeCell ref="BC1:BF1"/>
    <mergeCell ref="AX73:AY74"/>
    <mergeCell ref="AZ73:BA74"/>
    <mergeCell ref="AL72:BA72"/>
    <mergeCell ref="AL76:AL87"/>
    <mergeCell ref="AL88:AL99"/>
    <mergeCell ref="AL100:AL111"/>
    <mergeCell ref="AL112:AL123"/>
    <mergeCell ref="AL124:AL135"/>
    <mergeCell ref="AZ2:BA3"/>
    <mergeCell ref="AL73:AL75"/>
    <mergeCell ref="AM73:AM75"/>
    <mergeCell ref="AN73:AO74"/>
    <mergeCell ref="AP73:AQ74"/>
    <mergeCell ref="AR73:AS74"/>
    <mergeCell ref="AT73:AU74"/>
    <mergeCell ref="AV73:AW74"/>
    <mergeCell ref="AL5:AL16"/>
    <mergeCell ref="AL17:AL28"/>
    <mergeCell ref="AL29:AL40"/>
    <mergeCell ref="AL41:AL52"/>
    <mergeCell ref="AL53:AL64"/>
    <mergeCell ref="AL2:AL4"/>
    <mergeCell ref="AM2:AM4"/>
    <mergeCell ref="AN2:AO3"/>
    <mergeCell ref="AT2:AU3"/>
    <mergeCell ref="AV2:AW3"/>
    <mergeCell ref="AX2:AY3"/>
    <mergeCell ref="AL1:BA1"/>
    <mergeCell ref="B53:B64"/>
    <mergeCell ref="B5:B16"/>
    <mergeCell ref="B17:B28"/>
    <mergeCell ref="B29:B40"/>
    <mergeCell ref="B41:B52"/>
    <mergeCell ref="Y30:Y64"/>
    <mergeCell ref="B1:X1"/>
    <mergeCell ref="Y5:Y9"/>
    <mergeCell ref="Y10:Y17"/>
    <mergeCell ref="Y18:Y23"/>
    <mergeCell ref="Y24:Y29"/>
    <mergeCell ref="W2:X2"/>
    <mergeCell ref="U2:V2"/>
    <mergeCell ref="S2:T2"/>
    <mergeCell ref="Q2:R2"/>
    <mergeCell ref="Q3:Q4"/>
    <mergeCell ref="R3:R4"/>
    <mergeCell ref="S3:S4"/>
    <mergeCell ref="U3:U4"/>
    <mergeCell ref="N3:N4"/>
    <mergeCell ref="AP2:AQ3"/>
    <mergeCell ref="B2:B4"/>
    <mergeCell ref="C2:C4"/>
    <mergeCell ref="E3:F3"/>
    <mergeCell ref="AR2:AS3"/>
    <mergeCell ref="AA1:AI1"/>
    <mergeCell ref="AA2:AA4"/>
    <mergeCell ref="AB2:AB4"/>
    <mergeCell ref="H3:I3"/>
    <mergeCell ref="K3:L3"/>
    <mergeCell ref="D2:F2"/>
    <mergeCell ref="D3:D4"/>
    <mergeCell ref="G2:I2"/>
    <mergeCell ref="G3:G4"/>
    <mergeCell ref="J3:J4"/>
    <mergeCell ref="J2:L2"/>
    <mergeCell ref="W3:W4"/>
    <mergeCell ref="X3:X4"/>
    <mergeCell ref="AC2:AC4"/>
    <mergeCell ref="AD2:AD4"/>
    <mergeCell ref="AE2:AE4"/>
    <mergeCell ref="AF2:AF4"/>
    <mergeCell ref="AI2:AI4"/>
    <mergeCell ref="AG2:AG4"/>
    <mergeCell ref="AH2:AH4"/>
    <mergeCell ref="T3:T4"/>
    <mergeCell ref="V3:V4"/>
    <mergeCell ref="M2:N2"/>
    <mergeCell ref="M3:M4"/>
    <mergeCell ref="AA5:AA16"/>
    <mergeCell ref="O2:P2"/>
    <mergeCell ref="O3:O4"/>
    <mergeCell ref="P3:P4"/>
    <mergeCell ref="AA17:AA28"/>
    <mergeCell ref="AA29:AA40"/>
    <mergeCell ref="AA41:AA52"/>
    <mergeCell ref="AA53:AA64"/>
    <mergeCell ref="AF73:AF75"/>
    <mergeCell ref="AG73:AG75"/>
    <mergeCell ref="AI73:AI75"/>
    <mergeCell ref="AH73:AH75"/>
    <mergeCell ref="AA72:AI72"/>
    <mergeCell ref="AE73:AE75"/>
    <mergeCell ref="AA73:AA75"/>
    <mergeCell ref="AB73:AB75"/>
    <mergeCell ref="AC73:AC75"/>
    <mergeCell ref="AD73:AD75"/>
    <mergeCell ref="AJ76:AJ80"/>
    <mergeCell ref="AJ81:AJ88"/>
    <mergeCell ref="AA88:AA99"/>
    <mergeCell ref="AJ89:AJ94"/>
    <mergeCell ref="AJ95:AJ100"/>
    <mergeCell ref="AA100:AA111"/>
    <mergeCell ref="AJ101:AJ135"/>
    <mergeCell ref="AA112:AA123"/>
    <mergeCell ref="AA124:AA135"/>
    <mergeCell ref="AA76:AA87"/>
  </mergeCells>
  <phoneticPr fontId="3" type="noConversion"/>
  <pageMargins left="0.7" right="0.7" top="0.75" bottom="0.75" header="0.3" footer="0.3"/>
  <pageSetup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A2CEC-9785-4625-B81E-B013BE3DBE94}">
  <sheetPr>
    <tabColor theme="5" tint="0.39997558519241921"/>
  </sheetPr>
  <dimension ref="C1:W137"/>
  <sheetViews>
    <sheetView topLeftCell="B1" zoomScale="74" zoomScaleNormal="70" workbookViewId="0">
      <selection activeCell="M93" sqref="M93"/>
    </sheetView>
  </sheetViews>
  <sheetFormatPr baseColWidth="10" defaultColWidth="9.140625" defaultRowHeight="15" x14ac:dyDescent="0.25"/>
  <cols>
    <col min="1" max="1" width="0" hidden="1" customWidth="1"/>
    <col min="3" max="11" width="12.28515625" customWidth="1"/>
    <col min="12" max="12" width="13.42578125" customWidth="1"/>
    <col min="13" max="13" width="16.28515625" customWidth="1"/>
    <col min="14" max="23" width="12.5703125" customWidth="1"/>
  </cols>
  <sheetData>
    <row r="1" spans="3:23" x14ac:dyDescent="0.25">
      <c r="C1" s="207" t="s">
        <v>479</v>
      </c>
      <c r="D1" s="208"/>
      <c r="E1" s="208"/>
      <c r="F1" s="208"/>
      <c r="G1" s="208"/>
      <c r="H1" s="208"/>
      <c r="I1" s="208"/>
      <c r="J1" s="208"/>
      <c r="K1" s="208"/>
      <c r="N1" s="207" t="s">
        <v>480</v>
      </c>
      <c r="O1" s="208"/>
      <c r="P1" s="208"/>
      <c r="Q1" s="208"/>
      <c r="R1" s="208"/>
      <c r="S1" s="208"/>
      <c r="T1" s="208"/>
      <c r="U1" s="208"/>
      <c r="V1" s="208"/>
    </row>
    <row r="2" spans="3:23" x14ac:dyDescent="0.25">
      <c r="C2" s="212" t="s">
        <v>1</v>
      </c>
      <c r="D2" s="201" t="s">
        <v>2</v>
      </c>
      <c r="E2" s="212" t="s">
        <v>3</v>
      </c>
      <c r="F2" s="212" t="s">
        <v>4</v>
      </c>
      <c r="G2" s="212" t="s">
        <v>5</v>
      </c>
      <c r="H2" s="215" t="s">
        <v>488</v>
      </c>
      <c r="I2" s="215" t="s">
        <v>487</v>
      </c>
      <c r="J2" s="212" t="s">
        <v>8</v>
      </c>
      <c r="K2" s="212" t="s">
        <v>10</v>
      </c>
      <c r="N2" s="212" t="s">
        <v>1</v>
      </c>
      <c r="O2" s="212" t="s">
        <v>2</v>
      </c>
      <c r="P2" s="215" t="s">
        <v>484</v>
      </c>
      <c r="Q2" s="215" t="s">
        <v>485</v>
      </c>
      <c r="R2" s="215" t="s">
        <v>486</v>
      </c>
      <c r="S2" s="215" t="s">
        <v>483</v>
      </c>
      <c r="T2" s="215" t="s">
        <v>487</v>
      </c>
      <c r="U2" s="212" t="s">
        <v>8</v>
      </c>
      <c r="V2" s="212" t="s">
        <v>10</v>
      </c>
    </row>
    <row r="3" spans="3:23" ht="15" customHeight="1" x14ac:dyDescent="0.25">
      <c r="C3" s="213"/>
      <c r="D3" s="201"/>
      <c r="E3" s="213"/>
      <c r="F3" s="213"/>
      <c r="G3" s="213"/>
      <c r="H3" s="216"/>
      <c r="I3" s="216"/>
      <c r="J3" s="213"/>
      <c r="K3" s="213"/>
      <c r="N3" s="213"/>
      <c r="O3" s="213"/>
      <c r="P3" s="216"/>
      <c r="Q3" s="216"/>
      <c r="R3" s="216"/>
      <c r="S3" s="216"/>
      <c r="T3" s="216"/>
      <c r="U3" s="213"/>
      <c r="V3" s="213"/>
    </row>
    <row r="4" spans="3:23" x14ac:dyDescent="0.25">
      <c r="C4" s="214"/>
      <c r="D4" s="201"/>
      <c r="E4" s="214"/>
      <c r="F4" s="214"/>
      <c r="G4" s="214"/>
      <c r="H4" s="217"/>
      <c r="I4" s="217"/>
      <c r="J4" s="214"/>
      <c r="K4" s="214"/>
      <c r="N4" s="214"/>
      <c r="O4" s="214"/>
      <c r="P4" s="217"/>
      <c r="Q4" s="217"/>
      <c r="R4" s="217"/>
      <c r="S4" s="217"/>
      <c r="T4" s="217"/>
      <c r="U4" s="214"/>
      <c r="V4" s="214"/>
    </row>
    <row r="5" spans="3:23" x14ac:dyDescent="0.25">
      <c r="C5" s="261">
        <v>2016</v>
      </c>
      <c r="D5" s="17" t="s">
        <v>16</v>
      </c>
      <c r="E5" s="55">
        <v>3425.78</v>
      </c>
      <c r="F5" s="55">
        <v>5138.67</v>
      </c>
      <c r="G5" s="55">
        <v>7493.89</v>
      </c>
      <c r="H5" s="55">
        <v>8564.44</v>
      </c>
      <c r="I5" s="55">
        <v>12846.67</v>
      </c>
      <c r="J5" s="55">
        <v>13703.11</v>
      </c>
      <c r="K5" s="50">
        <v>11133.78</v>
      </c>
      <c r="N5" s="261">
        <v>2016</v>
      </c>
      <c r="O5" s="17" t="s">
        <v>16</v>
      </c>
      <c r="P5" s="55">
        <v>484.9</v>
      </c>
      <c r="Q5" s="55">
        <v>727.35</v>
      </c>
      <c r="R5" s="55">
        <v>1060.72</v>
      </c>
      <c r="S5" s="55">
        <v>1212.25</v>
      </c>
      <c r="T5" s="55">
        <v>1818.38</v>
      </c>
      <c r="U5" s="55">
        <v>1939.6</v>
      </c>
      <c r="V5" s="50">
        <v>1575.93</v>
      </c>
      <c r="W5" s="257" t="s">
        <v>471</v>
      </c>
    </row>
    <row r="6" spans="3:23" x14ac:dyDescent="0.25">
      <c r="C6" s="262"/>
      <c r="D6" s="17" t="s">
        <v>22</v>
      </c>
      <c r="E6" s="55">
        <v>3425.78</v>
      </c>
      <c r="F6" s="55">
        <v>5138.67</v>
      </c>
      <c r="G6" s="55">
        <v>7493.89</v>
      </c>
      <c r="H6" s="55">
        <v>8564.44</v>
      </c>
      <c r="I6" s="55">
        <v>12846.67</v>
      </c>
      <c r="J6" s="55">
        <v>13703.11</v>
      </c>
      <c r="K6" s="50">
        <v>11133.78</v>
      </c>
      <c r="N6" s="262"/>
      <c r="O6" s="17" t="s">
        <v>22</v>
      </c>
      <c r="P6" s="55">
        <v>485.04</v>
      </c>
      <c r="Q6" s="55">
        <v>727.56</v>
      </c>
      <c r="R6" s="55">
        <v>1061.03</v>
      </c>
      <c r="S6" s="55">
        <v>1212.5999999999999</v>
      </c>
      <c r="T6" s="55">
        <v>1818.9</v>
      </c>
      <c r="U6" s="55">
        <v>1940.16</v>
      </c>
      <c r="V6" s="50">
        <v>1576.38</v>
      </c>
      <c r="W6" s="257"/>
    </row>
    <row r="7" spans="3:23" x14ac:dyDescent="0.25">
      <c r="C7" s="262"/>
      <c r="D7" s="17" t="s">
        <v>23</v>
      </c>
      <c r="E7" s="55">
        <v>3561.86</v>
      </c>
      <c r="F7" s="55">
        <v>5342.8</v>
      </c>
      <c r="G7" s="55">
        <v>7791.58</v>
      </c>
      <c r="H7" s="55">
        <v>8904.66</v>
      </c>
      <c r="I7" s="55">
        <v>13356.99</v>
      </c>
      <c r="J7" s="55">
        <v>14247.46</v>
      </c>
      <c r="K7" s="50">
        <v>11576.06</v>
      </c>
      <c r="N7" s="262"/>
      <c r="O7" s="17" t="s">
        <v>23</v>
      </c>
      <c r="P7" s="55">
        <v>504.26</v>
      </c>
      <c r="Q7" s="55">
        <v>756.39</v>
      </c>
      <c r="R7" s="55">
        <v>1103.07</v>
      </c>
      <c r="S7" s="55">
        <v>1260.6500000000001</v>
      </c>
      <c r="T7" s="55">
        <v>1890.97</v>
      </c>
      <c r="U7" s="55">
        <v>2017.04</v>
      </c>
      <c r="V7" s="50">
        <v>1638.84</v>
      </c>
      <c r="W7" s="257"/>
    </row>
    <row r="8" spans="3:23" x14ac:dyDescent="0.25">
      <c r="C8" s="262"/>
      <c r="D8" s="17" t="s">
        <v>24</v>
      </c>
      <c r="E8" s="55">
        <v>3561.86</v>
      </c>
      <c r="F8" s="55">
        <v>5342.8</v>
      </c>
      <c r="G8" s="55">
        <v>7791.58</v>
      </c>
      <c r="H8" s="55">
        <v>8904.66</v>
      </c>
      <c r="I8" s="55">
        <v>13356.99</v>
      </c>
      <c r="J8" s="55">
        <v>14247.46</v>
      </c>
      <c r="K8" s="50">
        <v>11576.06</v>
      </c>
      <c r="N8" s="262"/>
      <c r="O8" s="17" t="s">
        <v>24</v>
      </c>
      <c r="P8" s="55">
        <v>504.26</v>
      </c>
      <c r="Q8" s="55">
        <v>756.39</v>
      </c>
      <c r="R8" s="55">
        <v>1103.07</v>
      </c>
      <c r="S8" s="55">
        <v>1260.6500000000001</v>
      </c>
      <c r="T8" s="55">
        <v>1890.97</v>
      </c>
      <c r="U8" s="55">
        <v>2017.04</v>
      </c>
      <c r="V8" s="50">
        <v>1638.84</v>
      </c>
      <c r="W8" s="257"/>
    </row>
    <row r="9" spans="3:23" x14ac:dyDescent="0.25">
      <c r="C9" s="262"/>
      <c r="D9" s="17" t="s">
        <v>25</v>
      </c>
      <c r="E9" s="55">
        <v>3561.86</v>
      </c>
      <c r="F9" s="55">
        <v>5342.8</v>
      </c>
      <c r="G9" s="55">
        <v>7791.58</v>
      </c>
      <c r="H9" s="55">
        <v>8904.66</v>
      </c>
      <c r="I9" s="55">
        <v>13356.99</v>
      </c>
      <c r="J9" s="55">
        <v>14247.46</v>
      </c>
      <c r="K9" s="50">
        <v>11576.06</v>
      </c>
      <c r="N9" s="262"/>
      <c r="O9" s="17" t="s">
        <v>25</v>
      </c>
      <c r="P9" s="55">
        <v>504.26</v>
      </c>
      <c r="Q9" s="55">
        <v>756.39</v>
      </c>
      <c r="R9" s="55">
        <v>1103.07</v>
      </c>
      <c r="S9" s="55">
        <v>1260.6500000000001</v>
      </c>
      <c r="T9" s="55">
        <v>1890.97</v>
      </c>
      <c r="U9" s="55">
        <v>2017.04</v>
      </c>
      <c r="V9" s="50">
        <v>1638.84</v>
      </c>
      <c r="W9" s="257"/>
    </row>
    <row r="10" spans="3:23" x14ac:dyDescent="0.25">
      <c r="C10" s="262"/>
      <c r="D10" s="17" t="s">
        <v>28</v>
      </c>
      <c r="E10" s="138">
        <v>3561.86</v>
      </c>
      <c r="F10" s="138">
        <v>5342.8</v>
      </c>
      <c r="G10" s="138">
        <v>7791.58</v>
      </c>
      <c r="H10" s="138">
        <v>8904.66</v>
      </c>
      <c r="I10" s="138">
        <v>13356.99</v>
      </c>
      <c r="J10" s="138">
        <v>14247.46</v>
      </c>
      <c r="K10" s="139">
        <v>11576.06</v>
      </c>
      <c r="N10" s="262"/>
      <c r="O10" s="17" t="s">
        <v>28</v>
      </c>
      <c r="P10" s="55">
        <v>504.26</v>
      </c>
      <c r="Q10" s="55">
        <v>756.39</v>
      </c>
      <c r="R10" s="55">
        <v>1103.07</v>
      </c>
      <c r="S10" s="55">
        <v>1260.6500000000001</v>
      </c>
      <c r="T10" s="55">
        <v>1890.97</v>
      </c>
      <c r="U10" s="55">
        <v>2017.04</v>
      </c>
      <c r="V10" s="50">
        <v>1638.84</v>
      </c>
      <c r="W10" s="257" t="s">
        <v>472</v>
      </c>
    </row>
    <row r="11" spans="3:23" x14ac:dyDescent="0.25">
      <c r="C11" s="262"/>
      <c r="D11" s="17" t="s">
        <v>29</v>
      </c>
      <c r="E11" s="138">
        <v>3678.21</v>
      </c>
      <c r="F11" s="139">
        <v>5517.31</v>
      </c>
      <c r="G11" s="139">
        <v>8046.08</v>
      </c>
      <c r="H11" s="138">
        <v>9195.52</v>
      </c>
      <c r="I11" s="139">
        <v>13793.27</v>
      </c>
      <c r="J11" s="139">
        <v>14712.83</v>
      </c>
      <c r="K11" s="139">
        <v>11954.17</v>
      </c>
      <c r="N11" s="262"/>
      <c r="O11" s="17" t="s">
        <v>29</v>
      </c>
      <c r="P11" s="50">
        <v>520.69000000000005</v>
      </c>
      <c r="Q11" s="55">
        <v>781.03</v>
      </c>
      <c r="R11" s="55">
        <v>1139.01</v>
      </c>
      <c r="S11" s="55">
        <v>1301.72</v>
      </c>
      <c r="T11" s="55">
        <v>1952.58</v>
      </c>
      <c r="U11" s="55">
        <v>2082.7600000000002</v>
      </c>
      <c r="V11" s="50">
        <v>1692.24</v>
      </c>
      <c r="W11" s="257"/>
    </row>
    <row r="12" spans="3:23" x14ac:dyDescent="0.25">
      <c r="C12" s="262"/>
      <c r="D12" s="17" t="s">
        <v>30</v>
      </c>
      <c r="E12" s="138">
        <v>3321.4</v>
      </c>
      <c r="F12" s="138">
        <v>4982.09</v>
      </c>
      <c r="G12" s="139">
        <v>7265.55</v>
      </c>
      <c r="H12" s="138">
        <v>8303.49</v>
      </c>
      <c r="I12" s="139">
        <v>12455.24</v>
      </c>
      <c r="J12" s="139">
        <v>13285.58</v>
      </c>
      <c r="K12" s="139">
        <v>10794.54</v>
      </c>
      <c r="N12" s="262"/>
      <c r="O12" s="17" t="s">
        <v>30</v>
      </c>
      <c r="P12" s="55">
        <v>644.91</v>
      </c>
      <c r="Q12" s="55">
        <v>967.36</v>
      </c>
      <c r="R12" s="50">
        <v>1410.74</v>
      </c>
      <c r="S12" s="55">
        <v>1612.27</v>
      </c>
      <c r="T12" s="55">
        <v>2418.41</v>
      </c>
      <c r="U12" s="55">
        <v>2579.63</v>
      </c>
      <c r="V12" s="50">
        <v>2095.9499999999998</v>
      </c>
      <c r="W12" s="257"/>
    </row>
    <row r="13" spans="3:23" x14ac:dyDescent="0.25">
      <c r="C13" s="262"/>
      <c r="D13" s="17" t="s">
        <v>31</v>
      </c>
      <c r="E13" s="139">
        <v>3321.4</v>
      </c>
      <c r="F13" s="139">
        <v>4982.09</v>
      </c>
      <c r="G13" s="139">
        <v>7265.55</v>
      </c>
      <c r="H13" s="138">
        <v>8303.49</v>
      </c>
      <c r="I13" s="139">
        <v>12455.24</v>
      </c>
      <c r="J13" s="139">
        <v>13285.58</v>
      </c>
      <c r="K13" s="139">
        <v>10794.54</v>
      </c>
      <c r="N13" s="262"/>
      <c r="O13" s="17" t="s">
        <v>31</v>
      </c>
      <c r="P13" s="50">
        <v>644.91</v>
      </c>
      <c r="Q13" s="50">
        <v>967.36</v>
      </c>
      <c r="R13" s="55">
        <v>1410.74</v>
      </c>
      <c r="S13" s="55">
        <v>1612.27</v>
      </c>
      <c r="T13" s="55">
        <v>2418.41</v>
      </c>
      <c r="U13" s="55">
        <v>2579.63</v>
      </c>
      <c r="V13" s="50">
        <v>2095.9499999999998</v>
      </c>
      <c r="W13" s="257"/>
    </row>
    <row r="14" spans="3:23" x14ac:dyDescent="0.25">
      <c r="C14" s="262"/>
      <c r="D14" s="17" t="s">
        <v>32</v>
      </c>
      <c r="E14" s="139">
        <v>3321.4</v>
      </c>
      <c r="F14" s="139">
        <v>4982.09</v>
      </c>
      <c r="G14" s="139">
        <v>7265.55</v>
      </c>
      <c r="H14" s="138">
        <v>8303.49</v>
      </c>
      <c r="I14" s="139">
        <v>12455.24</v>
      </c>
      <c r="J14" s="139">
        <v>13285.58</v>
      </c>
      <c r="K14" s="139">
        <v>10794.54</v>
      </c>
      <c r="N14" s="262"/>
      <c r="O14" s="17" t="s">
        <v>32</v>
      </c>
      <c r="P14" s="50">
        <v>644.91</v>
      </c>
      <c r="Q14" s="55">
        <v>967.36</v>
      </c>
      <c r="R14" s="55">
        <v>1410.74</v>
      </c>
      <c r="S14" s="55">
        <v>1612.27</v>
      </c>
      <c r="T14" s="50">
        <v>2418.41</v>
      </c>
      <c r="U14" s="55">
        <v>2579.63</v>
      </c>
      <c r="V14" s="50">
        <v>2095.9499999999998</v>
      </c>
      <c r="W14" s="257"/>
    </row>
    <row r="15" spans="3:23" x14ac:dyDescent="0.25">
      <c r="C15" s="262"/>
      <c r="D15" s="17" t="s">
        <v>33</v>
      </c>
      <c r="E15" s="139">
        <v>3321.4</v>
      </c>
      <c r="F15" s="139">
        <v>4982.09</v>
      </c>
      <c r="G15" s="139">
        <v>7265.55</v>
      </c>
      <c r="H15" s="138">
        <v>8303.49</v>
      </c>
      <c r="I15" s="139">
        <v>12455.24</v>
      </c>
      <c r="J15" s="139">
        <v>13285.58</v>
      </c>
      <c r="K15" s="139">
        <v>10794.54</v>
      </c>
      <c r="N15" s="262"/>
      <c r="O15" s="17" t="s">
        <v>33</v>
      </c>
      <c r="P15" s="55">
        <v>644.91</v>
      </c>
      <c r="Q15" s="55">
        <v>967.36</v>
      </c>
      <c r="R15" s="55">
        <v>1410.74</v>
      </c>
      <c r="S15" s="55">
        <v>1612.27</v>
      </c>
      <c r="T15" s="55">
        <v>2418.41</v>
      </c>
      <c r="U15" s="55">
        <v>2579.63</v>
      </c>
      <c r="V15" s="50">
        <v>2095.9499999999998</v>
      </c>
      <c r="W15" s="257"/>
    </row>
    <row r="16" spans="3:23" x14ac:dyDescent="0.25">
      <c r="C16" s="263"/>
      <c r="D16" s="17" t="s">
        <v>34</v>
      </c>
      <c r="E16" s="50">
        <v>3321.4</v>
      </c>
      <c r="F16" s="57">
        <v>4982.09</v>
      </c>
      <c r="G16" s="57">
        <v>7265.55</v>
      </c>
      <c r="H16" s="59">
        <v>8303.49</v>
      </c>
      <c r="I16" s="57">
        <v>12455.24</v>
      </c>
      <c r="J16" s="50">
        <v>13285.58</v>
      </c>
      <c r="K16" s="50">
        <v>10794.54</v>
      </c>
      <c r="N16" s="263"/>
      <c r="O16" s="17" t="s">
        <v>34</v>
      </c>
      <c r="P16" s="50">
        <v>644.91</v>
      </c>
      <c r="Q16" s="57">
        <v>967.36</v>
      </c>
      <c r="R16" s="50">
        <v>1410.74</v>
      </c>
      <c r="S16" s="56">
        <v>1612.27</v>
      </c>
      <c r="T16" s="50">
        <v>2418.41</v>
      </c>
      <c r="U16" s="50">
        <v>2579.63</v>
      </c>
      <c r="V16" s="50">
        <v>2095.9499999999998</v>
      </c>
      <c r="W16" s="257"/>
    </row>
    <row r="17" spans="3:23" x14ac:dyDescent="0.25">
      <c r="C17" s="258">
        <v>2017</v>
      </c>
      <c r="D17" s="17" t="s">
        <v>16</v>
      </c>
      <c r="E17" s="55">
        <v>3321.4</v>
      </c>
      <c r="F17" s="50">
        <v>4982.09</v>
      </c>
      <c r="G17" s="50">
        <v>7265.55</v>
      </c>
      <c r="H17" s="50">
        <v>8303.49</v>
      </c>
      <c r="I17" s="50">
        <v>12455.24</v>
      </c>
      <c r="J17" s="50">
        <v>13285.58</v>
      </c>
      <c r="K17" s="50">
        <v>10794.54</v>
      </c>
      <c r="N17" s="258">
        <v>2017</v>
      </c>
      <c r="O17" s="17" t="s">
        <v>16</v>
      </c>
      <c r="P17" s="55">
        <v>687.91</v>
      </c>
      <c r="Q17" s="50">
        <v>1031.8599999999999</v>
      </c>
      <c r="R17" s="50">
        <v>1504.8</v>
      </c>
      <c r="S17" s="55">
        <v>1719.77</v>
      </c>
      <c r="T17" s="50">
        <v>2579.66</v>
      </c>
      <c r="U17" s="50">
        <v>2751.63</v>
      </c>
      <c r="V17" s="50">
        <v>2235.6999999999998</v>
      </c>
      <c r="W17" s="257"/>
    </row>
    <row r="18" spans="3:23" x14ac:dyDescent="0.25">
      <c r="C18" s="259"/>
      <c r="D18" s="17" t="s">
        <v>22</v>
      </c>
      <c r="E18" s="50">
        <v>3321.4</v>
      </c>
      <c r="F18" s="50">
        <v>4982.09</v>
      </c>
      <c r="G18" s="50">
        <v>7265.55</v>
      </c>
      <c r="H18" s="50">
        <v>8303.49</v>
      </c>
      <c r="I18" s="50">
        <v>12455.24</v>
      </c>
      <c r="J18" s="50">
        <v>13285.58</v>
      </c>
      <c r="K18" s="50">
        <v>10794.54</v>
      </c>
      <c r="N18" s="259"/>
      <c r="O18" s="17" t="s">
        <v>22</v>
      </c>
      <c r="P18" s="50">
        <v>687.91</v>
      </c>
      <c r="Q18" s="50">
        <v>1031.8599999999999</v>
      </c>
      <c r="R18" s="50">
        <v>1504.8</v>
      </c>
      <c r="S18" s="50">
        <v>1719.77</v>
      </c>
      <c r="T18" s="50">
        <v>2579.66</v>
      </c>
      <c r="U18" s="50">
        <v>2751.63</v>
      </c>
      <c r="V18" s="50">
        <v>2235.6999999999998</v>
      </c>
      <c r="W18" s="257" t="s">
        <v>473</v>
      </c>
    </row>
    <row r="19" spans="3:23" ht="15" customHeight="1" x14ac:dyDescent="0.25">
      <c r="C19" s="259"/>
      <c r="D19" s="17" t="s">
        <v>23</v>
      </c>
      <c r="E19" s="50">
        <v>3321.4</v>
      </c>
      <c r="F19" s="50">
        <v>4982.09</v>
      </c>
      <c r="G19" s="50">
        <v>7265.55</v>
      </c>
      <c r="H19" s="50">
        <v>8303.49</v>
      </c>
      <c r="I19" s="50">
        <v>12455.24</v>
      </c>
      <c r="J19" s="50">
        <v>13285.58</v>
      </c>
      <c r="K19" s="50">
        <v>10794.54</v>
      </c>
      <c r="N19" s="259"/>
      <c r="O19" s="17" t="s">
        <v>23</v>
      </c>
      <c r="P19" s="50">
        <v>687.91</v>
      </c>
      <c r="Q19" s="50">
        <v>1031.8599999999999</v>
      </c>
      <c r="R19" s="50">
        <v>1504.8</v>
      </c>
      <c r="S19" s="55">
        <v>1719.77</v>
      </c>
      <c r="T19" s="50">
        <v>2579.66</v>
      </c>
      <c r="U19" s="50">
        <v>2751.63</v>
      </c>
      <c r="V19" s="50">
        <v>2235.6999999999998</v>
      </c>
      <c r="W19" s="257"/>
    </row>
    <row r="20" spans="3:23" x14ac:dyDescent="0.25">
      <c r="C20" s="259"/>
      <c r="D20" s="17" t="s">
        <v>24</v>
      </c>
      <c r="E20" s="50">
        <v>3426.36</v>
      </c>
      <c r="F20" s="50">
        <v>5139.55</v>
      </c>
      <c r="G20" s="50">
        <v>7495.17</v>
      </c>
      <c r="H20" s="50">
        <v>8565.91</v>
      </c>
      <c r="I20" s="50">
        <v>12848.87</v>
      </c>
      <c r="J20" s="50">
        <v>13705.46</v>
      </c>
      <c r="K20" s="50">
        <v>11135.68</v>
      </c>
      <c r="N20" s="259"/>
      <c r="O20" s="17" t="s">
        <v>24</v>
      </c>
      <c r="P20" s="55">
        <v>709.48</v>
      </c>
      <c r="Q20" s="50">
        <v>1064.22</v>
      </c>
      <c r="R20" s="50">
        <v>1551.99</v>
      </c>
      <c r="S20" s="55">
        <v>1773.7</v>
      </c>
      <c r="T20" s="50">
        <v>2660.55</v>
      </c>
      <c r="U20" s="50">
        <v>2837.93</v>
      </c>
      <c r="V20" s="50">
        <v>2305.81</v>
      </c>
      <c r="W20" s="257"/>
    </row>
    <row r="21" spans="3:23" x14ac:dyDescent="0.25">
      <c r="C21" s="259"/>
      <c r="D21" s="17" t="s">
        <v>25</v>
      </c>
      <c r="E21" s="50">
        <v>3426.37</v>
      </c>
      <c r="F21" s="50">
        <v>5139.55</v>
      </c>
      <c r="G21" s="50">
        <v>7495.17</v>
      </c>
      <c r="H21" s="50">
        <v>8565.91</v>
      </c>
      <c r="I21" s="50">
        <v>12848.87</v>
      </c>
      <c r="J21" s="50">
        <v>13705.46</v>
      </c>
      <c r="K21" s="50">
        <v>11135.69</v>
      </c>
      <c r="N21" s="259"/>
      <c r="O21" s="17" t="s">
        <v>25</v>
      </c>
      <c r="P21" s="50">
        <v>709.48</v>
      </c>
      <c r="Q21" s="50">
        <v>1064.22</v>
      </c>
      <c r="R21" s="50">
        <v>1551.99</v>
      </c>
      <c r="S21" s="55">
        <v>1773.7</v>
      </c>
      <c r="T21" s="50">
        <v>2660.56</v>
      </c>
      <c r="U21" s="50">
        <v>2837.93</v>
      </c>
      <c r="V21" s="50">
        <v>2305.81</v>
      </c>
      <c r="W21" s="257"/>
    </row>
    <row r="22" spans="3:23" x14ac:dyDescent="0.25">
      <c r="C22" s="259"/>
      <c r="D22" s="17" t="s">
        <v>28</v>
      </c>
      <c r="E22" s="55">
        <v>3426.37</v>
      </c>
      <c r="F22" s="50">
        <v>5139.55</v>
      </c>
      <c r="G22" s="50">
        <v>7495.17</v>
      </c>
      <c r="H22" s="50">
        <v>8565.91</v>
      </c>
      <c r="I22" s="50">
        <v>12848.87</v>
      </c>
      <c r="J22" s="50">
        <v>13705.46</v>
      </c>
      <c r="K22" s="50">
        <v>11135.69</v>
      </c>
      <c r="N22" s="259"/>
      <c r="O22" s="17" t="s">
        <v>28</v>
      </c>
      <c r="P22" s="55">
        <v>709.48</v>
      </c>
      <c r="Q22" s="50">
        <v>1064.22</v>
      </c>
      <c r="R22" s="50">
        <v>1551.99</v>
      </c>
      <c r="S22" s="55">
        <v>1773.7</v>
      </c>
      <c r="T22" s="50">
        <v>2660.56</v>
      </c>
      <c r="U22" s="50">
        <v>2837.93</v>
      </c>
      <c r="V22" s="50">
        <v>2305.81</v>
      </c>
      <c r="W22" s="257"/>
    </row>
    <row r="23" spans="3:23" x14ac:dyDescent="0.25">
      <c r="C23" s="259"/>
      <c r="D23" s="17" t="s">
        <v>29</v>
      </c>
      <c r="E23" s="50">
        <v>3426.37</v>
      </c>
      <c r="F23" s="50">
        <v>5139.55</v>
      </c>
      <c r="G23" s="50">
        <v>7495.17</v>
      </c>
      <c r="H23" s="50">
        <v>8565.91</v>
      </c>
      <c r="I23" s="50">
        <v>12848.87</v>
      </c>
      <c r="J23" s="50">
        <v>13705.46</v>
      </c>
      <c r="K23" s="50">
        <v>11135.69</v>
      </c>
      <c r="N23" s="259"/>
      <c r="O23" s="17" t="s">
        <v>29</v>
      </c>
      <c r="P23" s="50">
        <v>709.48</v>
      </c>
      <c r="Q23" s="50">
        <v>1064.22</v>
      </c>
      <c r="R23" s="50">
        <v>1551.99</v>
      </c>
      <c r="S23" s="55">
        <v>1773.7</v>
      </c>
      <c r="T23" s="50">
        <v>2660.56</v>
      </c>
      <c r="U23" s="50">
        <v>2837.93</v>
      </c>
      <c r="V23" s="50">
        <v>2305.81</v>
      </c>
      <c r="W23" s="257"/>
    </row>
    <row r="24" spans="3:23" x14ac:dyDescent="0.25">
      <c r="C24" s="259"/>
      <c r="D24" s="17" t="s">
        <v>30</v>
      </c>
      <c r="E24" s="50">
        <v>3426.37</v>
      </c>
      <c r="F24" s="50">
        <v>5139.55</v>
      </c>
      <c r="G24" s="50">
        <v>7495.17</v>
      </c>
      <c r="H24" s="50">
        <v>8565.91</v>
      </c>
      <c r="I24" s="50">
        <v>12848.87</v>
      </c>
      <c r="J24" s="50">
        <v>13705.46</v>
      </c>
      <c r="K24" s="50">
        <v>11135.69</v>
      </c>
      <c r="N24" s="259"/>
      <c r="O24" s="17" t="s">
        <v>30</v>
      </c>
      <c r="P24" s="50">
        <v>710.25</v>
      </c>
      <c r="Q24" s="50">
        <v>1065.3699999999999</v>
      </c>
      <c r="R24" s="50">
        <v>1553.66</v>
      </c>
      <c r="S24" s="50">
        <v>1775.61</v>
      </c>
      <c r="T24" s="50">
        <v>2663.42</v>
      </c>
      <c r="U24" s="50">
        <v>2840.98</v>
      </c>
      <c r="V24" s="50">
        <v>2308.3000000000002</v>
      </c>
      <c r="W24" s="257" t="s">
        <v>474</v>
      </c>
    </row>
    <row r="25" spans="3:23" x14ac:dyDescent="0.25">
      <c r="C25" s="259"/>
      <c r="D25" s="17" t="s">
        <v>31</v>
      </c>
      <c r="E25" s="50">
        <v>3426.37</v>
      </c>
      <c r="F25" s="50">
        <v>5139.55</v>
      </c>
      <c r="G25" s="50">
        <v>7495.17</v>
      </c>
      <c r="H25" s="50">
        <v>8565.91</v>
      </c>
      <c r="I25" s="50">
        <v>12848.87</v>
      </c>
      <c r="J25" s="50">
        <v>13705.46</v>
      </c>
      <c r="K25" s="50">
        <v>11135.69</v>
      </c>
      <c r="N25" s="259"/>
      <c r="O25" s="17" t="s">
        <v>31</v>
      </c>
      <c r="P25" s="50">
        <v>710.25</v>
      </c>
      <c r="Q25" s="50">
        <v>1065.3699999999999</v>
      </c>
      <c r="R25" s="50">
        <v>1553.66</v>
      </c>
      <c r="S25" s="55">
        <v>1775.61</v>
      </c>
      <c r="T25" s="50">
        <v>2663.42</v>
      </c>
      <c r="U25" s="50">
        <v>2840.98</v>
      </c>
      <c r="V25" s="50">
        <v>2308.3000000000002</v>
      </c>
      <c r="W25" s="257"/>
    </row>
    <row r="26" spans="3:23" x14ac:dyDescent="0.25">
      <c r="C26" s="259"/>
      <c r="D26" s="17" t="s">
        <v>32</v>
      </c>
      <c r="E26" s="50">
        <v>3426.37</v>
      </c>
      <c r="F26" s="50">
        <v>5139.55</v>
      </c>
      <c r="G26" s="50">
        <v>7495.17</v>
      </c>
      <c r="H26" s="50">
        <v>8565.91</v>
      </c>
      <c r="I26" s="50">
        <v>12848.87</v>
      </c>
      <c r="J26" s="50">
        <v>13705.46</v>
      </c>
      <c r="K26" s="50">
        <v>11135.69</v>
      </c>
      <c r="N26" s="259"/>
      <c r="O26" s="17" t="s">
        <v>32</v>
      </c>
      <c r="P26" s="55">
        <v>710.25</v>
      </c>
      <c r="Q26" s="50">
        <v>1065.3699999999999</v>
      </c>
      <c r="R26" s="50">
        <v>1553.66</v>
      </c>
      <c r="S26" s="55">
        <v>1775.61</v>
      </c>
      <c r="T26" s="50">
        <v>2663.42</v>
      </c>
      <c r="U26" s="50">
        <v>2840.98</v>
      </c>
      <c r="V26" s="50">
        <v>2308.3000000000002</v>
      </c>
      <c r="W26" s="257"/>
    </row>
    <row r="27" spans="3:23" x14ac:dyDescent="0.25">
      <c r="C27" s="259"/>
      <c r="D27" s="17" t="s">
        <v>33</v>
      </c>
      <c r="E27" s="50">
        <v>3426.37</v>
      </c>
      <c r="F27" s="50">
        <v>5139.55</v>
      </c>
      <c r="G27" s="50">
        <v>7495.17</v>
      </c>
      <c r="H27" s="50">
        <v>8565.91</v>
      </c>
      <c r="I27" s="50">
        <v>12848.87</v>
      </c>
      <c r="J27" s="50">
        <v>13705.46</v>
      </c>
      <c r="K27" s="50">
        <v>11135.69</v>
      </c>
      <c r="N27" s="259"/>
      <c r="O27" s="17" t="s">
        <v>33</v>
      </c>
      <c r="P27" s="50">
        <v>710.25</v>
      </c>
      <c r="Q27" s="50">
        <v>1065.3699999999999</v>
      </c>
      <c r="R27" s="50">
        <v>1553.66</v>
      </c>
      <c r="S27" s="55">
        <v>1775.61</v>
      </c>
      <c r="T27" s="50">
        <v>2663.42</v>
      </c>
      <c r="U27" s="50">
        <v>2840.98</v>
      </c>
      <c r="V27" s="50">
        <v>2308.3000000000002</v>
      </c>
      <c r="W27" s="257"/>
    </row>
    <row r="28" spans="3:23" x14ac:dyDescent="0.25">
      <c r="C28" s="260"/>
      <c r="D28" s="17" t="s">
        <v>34</v>
      </c>
      <c r="E28" s="55">
        <v>3426.37</v>
      </c>
      <c r="F28" s="50">
        <v>5139.55</v>
      </c>
      <c r="G28" s="50">
        <v>7495.17</v>
      </c>
      <c r="H28" s="50">
        <v>8565.91</v>
      </c>
      <c r="I28" s="50">
        <v>12848.87</v>
      </c>
      <c r="J28" s="50">
        <v>13705.46</v>
      </c>
      <c r="K28" s="50">
        <v>11135.69</v>
      </c>
      <c r="N28" s="260"/>
      <c r="O28" s="17" t="s">
        <v>34</v>
      </c>
      <c r="P28" s="55">
        <v>710.25</v>
      </c>
      <c r="Q28" s="50">
        <v>1065.3699999999999</v>
      </c>
      <c r="R28" s="50">
        <v>1553.66</v>
      </c>
      <c r="S28" s="55">
        <v>1775.61</v>
      </c>
      <c r="T28" s="50">
        <v>2663.42</v>
      </c>
      <c r="U28" s="50">
        <v>2840.98</v>
      </c>
      <c r="V28" s="50">
        <v>2308.3000000000002</v>
      </c>
      <c r="W28" s="257"/>
    </row>
    <row r="29" spans="3:23" x14ac:dyDescent="0.25">
      <c r="C29" s="258">
        <v>2018</v>
      </c>
      <c r="D29" s="17" t="s">
        <v>16</v>
      </c>
      <c r="E29" s="50">
        <v>3426.37</v>
      </c>
      <c r="F29" s="50">
        <v>5139.55</v>
      </c>
      <c r="G29" s="50">
        <v>7495.17</v>
      </c>
      <c r="H29" s="50">
        <v>8565.91</v>
      </c>
      <c r="I29" s="50">
        <v>12848.87</v>
      </c>
      <c r="J29" s="50">
        <v>13705.46</v>
      </c>
      <c r="K29" s="50">
        <v>11135.69</v>
      </c>
      <c r="N29" s="258">
        <v>2018</v>
      </c>
      <c r="O29" s="17" t="s">
        <v>16</v>
      </c>
      <c r="P29" s="50">
        <v>710.25</v>
      </c>
      <c r="Q29" s="50">
        <v>1065.3699999999999</v>
      </c>
      <c r="R29" s="50">
        <v>1553.66</v>
      </c>
      <c r="S29" s="55">
        <v>1775.61</v>
      </c>
      <c r="T29" s="50">
        <v>2663.42</v>
      </c>
      <c r="U29" s="50">
        <v>2840.98</v>
      </c>
      <c r="V29" s="50">
        <v>2308.3000000000002</v>
      </c>
      <c r="W29" s="257"/>
    </row>
    <row r="30" spans="3:23" x14ac:dyDescent="0.25">
      <c r="C30" s="259"/>
      <c r="D30" s="17" t="s">
        <v>22</v>
      </c>
      <c r="E30" s="50">
        <v>3422.55</v>
      </c>
      <c r="F30" s="50">
        <v>5133.82</v>
      </c>
      <c r="G30" s="50">
        <v>7486.82</v>
      </c>
      <c r="H30" s="50">
        <v>8556.3700000000008</v>
      </c>
      <c r="I30" s="50">
        <v>12834.56</v>
      </c>
      <c r="J30" s="50">
        <v>13690.19</v>
      </c>
      <c r="K30" s="50">
        <v>11123.28</v>
      </c>
      <c r="N30" s="259"/>
      <c r="O30" s="17" t="s">
        <v>22</v>
      </c>
      <c r="P30" s="50">
        <v>818.77</v>
      </c>
      <c r="Q30" s="50">
        <v>1228.1600000000001</v>
      </c>
      <c r="R30" s="50">
        <v>1791.06</v>
      </c>
      <c r="S30" s="50">
        <v>2046.93</v>
      </c>
      <c r="T30" s="50">
        <v>3070.39</v>
      </c>
      <c r="U30" s="50">
        <v>3275.08</v>
      </c>
      <c r="V30" s="50">
        <v>2661</v>
      </c>
      <c r="W30" s="257" t="s">
        <v>475</v>
      </c>
    </row>
    <row r="31" spans="3:23" x14ac:dyDescent="0.25">
      <c r="C31" s="259"/>
      <c r="D31" s="17" t="s">
        <v>23</v>
      </c>
      <c r="E31" s="50">
        <v>3422.55</v>
      </c>
      <c r="F31" s="50">
        <v>5133.82</v>
      </c>
      <c r="G31" s="50">
        <v>7486.82</v>
      </c>
      <c r="H31" s="50">
        <v>8556.3700000000008</v>
      </c>
      <c r="I31" s="50">
        <v>12834.56</v>
      </c>
      <c r="J31" s="50">
        <v>13690.19</v>
      </c>
      <c r="K31" s="50">
        <v>11123.28</v>
      </c>
      <c r="N31" s="259"/>
      <c r="O31" s="17" t="s">
        <v>23</v>
      </c>
      <c r="P31" s="50">
        <v>818.77</v>
      </c>
      <c r="Q31" s="50">
        <v>1228.1600000000001</v>
      </c>
      <c r="R31" s="50">
        <v>1791.06</v>
      </c>
      <c r="S31" s="55">
        <v>2046.93</v>
      </c>
      <c r="T31" s="50">
        <v>3070.39</v>
      </c>
      <c r="U31" s="50">
        <v>3275.08</v>
      </c>
      <c r="V31" s="50">
        <v>2661</v>
      </c>
      <c r="W31" s="257"/>
    </row>
    <row r="32" spans="3:23" x14ac:dyDescent="0.25">
      <c r="C32" s="259"/>
      <c r="D32" s="17" t="s">
        <v>24</v>
      </c>
      <c r="E32" s="50">
        <v>3422.55</v>
      </c>
      <c r="F32" s="50">
        <v>5133.82</v>
      </c>
      <c r="G32" s="50">
        <v>7486.82</v>
      </c>
      <c r="H32" s="50">
        <v>8556.3700000000008</v>
      </c>
      <c r="I32" s="50">
        <v>12834.56</v>
      </c>
      <c r="J32" s="50">
        <v>13690.19</v>
      </c>
      <c r="K32" s="50">
        <v>11123.28</v>
      </c>
      <c r="N32" s="259"/>
      <c r="O32" s="17" t="s">
        <v>24</v>
      </c>
      <c r="P32" s="55">
        <v>818.77</v>
      </c>
      <c r="Q32" s="50">
        <v>1228.1600000000001</v>
      </c>
      <c r="R32" s="50">
        <v>1791.06</v>
      </c>
      <c r="S32" s="55">
        <v>2046.93</v>
      </c>
      <c r="T32" s="50">
        <v>3070.39</v>
      </c>
      <c r="U32" s="50">
        <v>3275.08</v>
      </c>
      <c r="V32" s="50">
        <v>2661</v>
      </c>
      <c r="W32" s="257"/>
    </row>
    <row r="33" spans="3:23" x14ac:dyDescent="0.25">
      <c r="C33" s="259"/>
      <c r="D33" s="17" t="s">
        <v>25</v>
      </c>
      <c r="E33" s="50">
        <v>3422.55</v>
      </c>
      <c r="F33" s="50">
        <v>5133.82</v>
      </c>
      <c r="G33" s="50">
        <v>7486.82</v>
      </c>
      <c r="H33" s="50">
        <v>8556.3700000000008</v>
      </c>
      <c r="I33" s="50">
        <v>12834.56</v>
      </c>
      <c r="J33" s="50">
        <v>13690.19</v>
      </c>
      <c r="K33" s="50">
        <v>11123.28</v>
      </c>
      <c r="N33" s="259"/>
      <c r="O33" s="17" t="s">
        <v>25</v>
      </c>
      <c r="P33" s="50">
        <v>818.77</v>
      </c>
      <c r="Q33" s="50">
        <v>1228.1600000000001</v>
      </c>
      <c r="R33" s="50">
        <v>1791.06</v>
      </c>
      <c r="S33" s="55">
        <v>2046.93</v>
      </c>
      <c r="T33" s="50">
        <v>3070.39</v>
      </c>
      <c r="U33" s="50">
        <v>3275.08</v>
      </c>
      <c r="V33" s="50">
        <v>2661</v>
      </c>
      <c r="W33" s="257"/>
    </row>
    <row r="34" spans="3:23" x14ac:dyDescent="0.25">
      <c r="C34" s="259"/>
      <c r="D34" s="17" t="s">
        <v>28</v>
      </c>
      <c r="E34" s="55">
        <v>3537.87</v>
      </c>
      <c r="F34" s="50">
        <v>5306.81</v>
      </c>
      <c r="G34" s="50">
        <v>7739.1</v>
      </c>
      <c r="H34" s="50">
        <v>8844.68</v>
      </c>
      <c r="I34" s="50">
        <v>13267.02</v>
      </c>
      <c r="J34" s="50">
        <v>14151.49</v>
      </c>
      <c r="K34" s="50">
        <v>11498.08</v>
      </c>
      <c r="N34" s="259"/>
      <c r="O34" s="17" t="s">
        <v>28</v>
      </c>
      <c r="P34" s="55">
        <v>846.16</v>
      </c>
      <c r="Q34" s="50">
        <v>1269.24</v>
      </c>
      <c r="R34" s="50">
        <v>1850.98</v>
      </c>
      <c r="S34" s="55">
        <v>2115.4</v>
      </c>
      <c r="T34" s="50">
        <v>3173.1</v>
      </c>
      <c r="U34" s="50">
        <v>3384.64</v>
      </c>
      <c r="V34" s="50">
        <v>2750.02</v>
      </c>
      <c r="W34" s="257"/>
    </row>
    <row r="35" spans="3:23" ht="15" customHeight="1" x14ac:dyDescent="0.25">
      <c r="C35" s="259"/>
      <c r="D35" s="17" t="s">
        <v>29</v>
      </c>
      <c r="E35" s="50">
        <v>3537.87</v>
      </c>
      <c r="F35" s="50">
        <v>5306.81</v>
      </c>
      <c r="G35" s="50">
        <v>7739.1</v>
      </c>
      <c r="H35" s="50">
        <v>8844.68</v>
      </c>
      <c r="I35" s="50">
        <v>13267.02</v>
      </c>
      <c r="J35" s="50">
        <v>14151.49</v>
      </c>
      <c r="K35" s="50">
        <v>11498.08</v>
      </c>
      <c r="N35" s="259"/>
      <c r="O35" s="17" t="s">
        <v>29</v>
      </c>
      <c r="P35" s="50">
        <v>846.16</v>
      </c>
      <c r="Q35" s="50">
        <v>1269.24</v>
      </c>
      <c r="R35" s="50">
        <v>1850.98</v>
      </c>
      <c r="S35" s="55">
        <v>2115.4</v>
      </c>
      <c r="T35" s="50">
        <v>3173.1</v>
      </c>
      <c r="U35" s="50">
        <v>3384.64</v>
      </c>
      <c r="V35" s="50">
        <v>2750.02</v>
      </c>
      <c r="W35" s="257"/>
    </row>
    <row r="36" spans="3:23" x14ac:dyDescent="0.25">
      <c r="C36" s="259"/>
      <c r="D36" s="17" t="s">
        <v>30</v>
      </c>
      <c r="E36" s="50">
        <v>3537.87</v>
      </c>
      <c r="F36" s="50">
        <v>5306.81</v>
      </c>
      <c r="G36" s="50">
        <v>7739.1</v>
      </c>
      <c r="H36" s="50">
        <v>8844.68</v>
      </c>
      <c r="I36" s="50">
        <v>13267.02</v>
      </c>
      <c r="J36" s="50">
        <v>14151.49</v>
      </c>
      <c r="K36" s="50">
        <v>11498.08</v>
      </c>
      <c r="N36" s="259"/>
      <c r="O36" s="17" t="s">
        <v>30</v>
      </c>
      <c r="P36" s="50">
        <v>846.78</v>
      </c>
      <c r="Q36" s="50">
        <v>1270.1600000000001</v>
      </c>
      <c r="R36" s="50">
        <v>1852.32</v>
      </c>
      <c r="S36" s="50">
        <v>2116.94</v>
      </c>
      <c r="T36" s="50">
        <v>3175.41</v>
      </c>
      <c r="U36" s="50">
        <v>3387.1</v>
      </c>
      <c r="V36" s="50">
        <v>2752.02</v>
      </c>
      <c r="W36" s="257"/>
    </row>
    <row r="37" spans="3:23" x14ac:dyDescent="0.25">
      <c r="C37" s="259"/>
      <c r="D37" s="17" t="s">
        <v>31</v>
      </c>
      <c r="E37" s="50">
        <v>3537.87</v>
      </c>
      <c r="F37" s="50">
        <v>5306.81</v>
      </c>
      <c r="G37" s="50">
        <v>7739.1</v>
      </c>
      <c r="H37" s="50">
        <v>8844.68</v>
      </c>
      <c r="I37" s="50">
        <v>13267.02</v>
      </c>
      <c r="J37" s="50">
        <v>14151.49</v>
      </c>
      <c r="K37" s="50">
        <v>11498.08</v>
      </c>
      <c r="N37" s="259"/>
      <c r="O37" s="17" t="s">
        <v>31</v>
      </c>
      <c r="P37" s="50">
        <v>846.78</v>
      </c>
      <c r="Q37" s="50">
        <v>1270.1600000000001</v>
      </c>
      <c r="R37" s="50">
        <v>1852.32</v>
      </c>
      <c r="S37" s="55">
        <v>2116.94</v>
      </c>
      <c r="T37" s="50">
        <v>3175.41</v>
      </c>
      <c r="U37" s="50">
        <v>3387.1</v>
      </c>
      <c r="V37" s="50">
        <v>2752.02</v>
      </c>
      <c r="W37" s="257"/>
    </row>
    <row r="38" spans="3:23" x14ac:dyDescent="0.25">
      <c r="C38" s="259"/>
      <c r="D38" s="17" t="s">
        <v>32</v>
      </c>
      <c r="E38" s="50">
        <v>3537.87</v>
      </c>
      <c r="F38" s="50">
        <v>5306.81</v>
      </c>
      <c r="G38" s="50">
        <v>7739.1</v>
      </c>
      <c r="H38" s="50">
        <v>8844.68</v>
      </c>
      <c r="I38" s="50">
        <v>13267.02</v>
      </c>
      <c r="J38" s="50">
        <v>14151.49</v>
      </c>
      <c r="K38" s="50">
        <v>11498.08</v>
      </c>
      <c r="N38" s="259"/>
      <c r="O38" s="17" t="s">
        <v>32</v>
      </c>
      <c r="P38" s="55">
        <v>846.78</v>
      </c>
      <c r="Q38" s="50">
        <v>1270.1600000000001</v>
      </c>
      <c r="R38" s="50">
        <v>1852.32</v>
      </c>
      <c r="S38" s="55">
        <v>2116.94</v>
      </c>
      <c r="T38" s="50">
        <v>3175.41</v>
      </c>
      <c r="U38" s="50">
        <v>3387.1</v>
      </c>
      <c r="V38" s="50">
        <v>2752.02</v>
      </c>
      <c r="W38" s="257"/>
    </row>
    <row r="39" spans="3:23" x14ac:dyDescent="0.25">
      <c r="C39" s="259"/>
      <c r="D39" s="17" t="s">
        <v>33</v>
      </c>
      <c r="E39" s="50">
        <v>2469.14</v>
      </c>
      <c r="F39" s="50">
        <v>3703.72</v>
      </c>
      <c r="G39" s="50">
        <v>5401.25</v>
      </c>
      <c r="H39" s="50">
        <v>6172.86</v>
      </c>
      <c r="I39" s="50">
        <v>9259.2900000000009</v>
      </c>
      <c r="J39" s="50">
        <v>9876.58</v>
      </c>
      <c r="K39" s="50">
        <v>8024.72</v>
      </c>
      <c r="N39" s="259"/>
      <c r="O39" s="17" t="s">
        <v>33</v>
      </c>
      <c r="P39" s="50">
        <v>942.75</v>
      </c>
      <c r="Q39" s="50">
        <v>1414.12</v>
      </c>
      <c r="R39" s="50">
        <v>2062.2600000000002</v>
      </c>
      <c r="S39" s="55">
        <v>2356.87</v>
      </c>
      <c r="T39" s="50">
        <v>3535.31</v>
      </c>
      <c r="U39" s="50">
        <v>3770.99</v>
      </c>
      <c r="V39" s="50">
        <v>3063.93</v>
      </c>
      <c r="W39" s="257"/>
    </row>
    <row r="40" spans="3:23" x14ac:dyDescent="0.25">
      <c r="C40" s="260"/>
      <c r="D40" s="17" t="s">
        <v>34</v>
      </c>
      <c r="E40" s="55">
        <v>2469.14</v>
      </c>
      <c r="F40" s="50">
        <v>3703.72</v>
      </c>
      <c r="G40" s="50">
        <v>5401.25</v>
      </c>
      <c r="H40" s="50">
        <v>6172.86</v>
      </c>
      <c r="I40" s="50">
        <v>9259.2900000000009</v>
      </c>
      <c r="J40" s="50">
        <v>9876.58</v>
      </c>
      <c r="K40" s="50">
        <v>8024.72</v>
      </c>
      <c r="N40" s="260"/>
      <c r="O40" s="17" t="s">
        <v>34</v>
      </c>
      <c r="P40" s="55">
        <v>942.75</v>
      </c>
      <c r="Q40" s="50">
        <v>1414.12</v>
      </c>
      <c r="R40" s="50">
        <v>2062.2600000000002</v>
      </c>
      <c r="S40" s="55">
        <v>2356.87</v>
      </c>
      <c r="T40" s="50">
        <v>3535.31</v>
      </c>
      <c r="U40" s="50">
        <v>3770.99</v>
      </c>
      <c r="V40" s="50">
        <v>3063.93</v>
      </c>
      <c r="W40" s="257"/>
    </row>
    <row r="41" spans="3:23" x14ac:dyDescent="0.25">
      <c r="C41" s="258">
        <v>2019</v>
      </c>
      <c r="D41" s="17" t="s">
        <v>16</v>
      </c>
      <c r="E41" s="50">
        <v>2469.14</v>
      </c>
      <c r="F41" s="50">
        <v>3703.72</v>
      </c>
      <c r="G41" s="50">
        <v>5401.25</v>
      </c>
      <c r="H41" s="50">
        <v>6172.86</v>
      </c>
      <c r="I41" s="50">
        <v>9259.2900000000009</v>
      </c>
      <c r="J41" s="50">
        <v>9876.58</v>
      </c>
      <c r="K41" s="50">
        <v>8024.72</v>
      </c>
      <c r="N41" s="258">
        <v>2019</v>
      </c>
      <c r="O41" s="17" t="s">
        <v>16</v>
      </c>
      <c r="P41" s="50">
        <v>942.75</v>
      </c>
      <c r="Q41" s="50">
        <v>1414.12</v>
      </c>
      <c r="R41" s="50">
        <v>2062.2600000000002</v>
      </c>
      <c r="S41" s="55">
        <v>2356.87</v>
      </c>
      <c r="T41" s="50">
        <v>3535.31</v>
      </c>
      <c r="U41" s="50">
        <v>3770.99</v>
      </c>
      <c r="V41" s="50">
        <v>3063.93</v>
      </c>
      <c r="W41" s="257"/>
    </row>
    <row r="42" spans="3:23" x14ac:dyDescent="0.25">
      <c r="C42" s="259"/>
      <c r="D42" s="17" t="s">
        <v>22</v>
      </c>
      <c r="E42" s="50">
        <v>2469.14</v>
      </c>
      <c r="F42" s="50">
        <v>3703.72</v>
      </c>
      <c r="G42" s="50">
        <v>5401.25</v>
      </c>
      <c r="H42" s="50">
        <v>6172.86</v>
      </c>
      <c r="I42" s="50">
        <v>9259.2900000000009</v>
      </c>
      <c r="J42" s="50">
        <v>9876.58</v>
      </c>
      <c r="K42" s="50">
        <v>8024.72</v>
      </c>
      <c r="N42" s="259"/>
      <c r="O42" s="17" t="s">
        <v>22</v>
      </c>
      <c r="P42" s="50">
        <v>1007.16</v>
      </c>
      <c r="Q42" s="50">
        <v>1510.73</v>
      </c>
      <c r="R42" s="50">
        <v>2203.15</v>
      </c>
      <c r="S42" s="50">
        <v>2517.89</v>
      </c>
      <c r="T42" s="50">
        <v>3776.84</v>
      </c>
      <c r="U42" s="50">
        <v>4028.62</v>
      </c>
      <c r="V42" s="50">
        <v>3273.26</v>
      </c>
      <c r="W42" s="257"/>
    </row>
    <row r="43" spans="3:23" x14ac:dyDescent="0.25">
      <c r="C43" s="259"/>
      <c r="D43" s="17" t="s">
        <v>23</v>
      </c>
      <c r="E43" s="50">
        <v>2469.14</v>
      </c>
      <c r="F43" s="50">
        <v>3703.72</v>
      </c>
      <c r="G43" s="50">
        <v>5401.25</v>
      </c>
      <c r="H43" s="50">
        <v>6172.86</v>
      </c>
      <c r="I43" s="50">
        <v>9259.2900000000009</v>
      </c>
      <c r="J43" s="50">
        <v>9876.58</v>
      </c>
      <c r="K43" s="50">
        <v>8024.72</v>
      </c>
      <c r="N43" s="259"/>
      <c r="O43" s="17" t="s">
        <v>23</v>
      </c>
      <c r="P43" s="50">
        <v>1007.16</v>
      </c>
      <c r="Q43" s="50">
        <v>1510.73</v>
      </c>
      <c r="R43" s="50">
        <v>2203.15</v>
      </c>
      <c r="S43" s="55">
        <v>2517.89</v>
      </c>
      <c r="T43" s="50">
        <v>3776.84</v>
      </c>
      <c r="U43" s="50">
        <v>4028.62</v>
      </c>
      <c r="V43" s="50">
        <v>3273.26</v>
      </c>
      <c r="W43" s="257"/>
    </row>
    <row r="44" spans="3:23" x14ac:dyDescent="0.25">
      <c r="C44" s="259"/>
      <c r="D44" s="17" t="s">
        <v>24</v>
      </c>
      <c r="E44" s="50">
        <v>2469.14</v>
      </c>
      <c r="F44" s="50">
        <v>3703.72</v>
      </c>
      <c r="G44" s="50">
        <v>5401.25</v>
      </c>
      <c r="H44" s="50">
        <v>6172.86</v>
      </c>
      <c r="I44" s="50">
        <v>9259.2900000000009</v>
      </c>
      <c r="J44" s="50">
        <v>9876.58</v>
      </c>
      <c r="K44" s="50">
        <v>8024.72</v>
      </c>
      <c r="N44" s="259"/>
      <c r="O44" s="17" t="s">
        <v>24</v>
      </c>
      <c r="P44" s="55">
        <v>1007.24</v>
      </c>
      <c r="Q44" s="50">
        <v>1510.85</v>
      </c>
      <c r="R44" s="50">
        <v>2203.33</v>
      </c>
      <c r="S44" s="55">
        <v>2518.09</v>
      </c>
      <c r="T44" s="50">
        <v>3777.14</v>
      </c>
      <c r="U44" s="50">
        <v>4028.94</v>
      </c>
      <c r="V44" s="50">
        <v>3273.52</v>
      </c>
      <c r="W44" s="257"/>
    </row>
    <row r="45" spans="3:23" x14ac:dyDescent="0.25">
      <c r="C45" s="259"/>
      <c r="D45" s="17" t="s">
        <v>25</v>
      </c>
      <c r="E45" s="50">
        <v>2543.46</v>
      </c>
      <c r="F45" s="50">
        <v>3815.2</v>
      </c>
      <c r="G45" s="50">
        <v>5563.83</v>
      </c>
      <c r="H45" s="50">
        <v>6358.66</v>
      </c>
      <c r="I45" s="50">
        <v>9537.99</v>
      </c>
      <c r="J45" s="50">
        <v>10173.86</v>
      </c>
      <c r="K45" s="50">
        <v>8266.26</v>
      </c>
      <c r="N45" s="259"/>
      <c r="O45" s="17" t="s">
        <v>25</v>
      </c>
      <c r="P45" s="50">
        <v>1037.3499999999999</v>
      </c>
      <c r="Q45" s="50">
        <v>1556.03</v>
      </c>
      <c r="R45" s="50">
        <v>2269.21</v>
      </c>
      <c r="S45" s="55">
        <v>2593.38</v>
      </c>
      <c r="T45" s="50">
        <v>3890.07</v>
      </c>
      <c r="U45" s="50">
        <v>4149.41</v>
      </c>
      <c r="V45" s="50">
        <v>3371.39</v>
      </c>
      <c r="W45" s="257"/>
    </row>
    <row r="46" spans="3:23" x14ac:dyDescent="0.25">
      <c r="C46" s="259"/>
      <c r="D46" s="17" t="s">
        <v>28</v>
      </c>
      <c r="E46" s="55">
        <v>2543.46</v>
      </c>
      <c r="F46" s="50">
        <v>3815.2</v>
      </c>
      <c r="G46" s="50">
        <v>5563.83</v>
      </c>
      <c r="H46" s="50">
        <v>6358.66</v>
      </c>
      <c r="I46" s="50">
        <v>9537.99</v>
      </c>
      <c r="J46" s="50">
        <v>10173.86</v>
      </c>
      <c r="K46" s="50">
        <v>8266.26</v>
      </c>
      <c r="N46" s="259"/>
      <c r="O46" s="17" t="s">
        <v>28</v>
      </c>
      <c r="P46" s="55">
        <v>1037.3499999999999</v>
      </c>
      <c r="Q46" s="50">
        <v>1556.03</v>
      </c>
      <c r="R46" s="50">
        <v>2269.21</v>
      </c>
      <c r="S46" s="55">
        <v>2593.38</v>
      </c>
      <c r="T46" s="50">
        <v>3890.07</v>
      </c>
      <c r="U46" s="50">
        <v>4149.41</v>
      </c>
      <c r="V46" s="50">
        <v>3371.39</v>
      </c>
      <c r="W46" s="257"/>
    </row>
    <row r="47" spans="3:23" x14ac:dyDescent="0.25">
      <c r="C47" s="259"/>
      <c r="D47" s="17" t="s">
        <v>29</v>
      </c>
      <c r="E47" s="50">
        <v>2543.46</v>
      </c>
      <c r="F47" s="50">
        <v>3815.2</v>
      </c>
      <c r="G47" s="50">
        <v>5563.83</v>
      </c>
      <c r="H47" s="50">
        <v>6358.66</v>
      </c>
      <c r="I47" s="50">
        <v>9537.99</v>
      </c>
      <c r="J47" s="50">
        <v>10173.86</v>
      </c>
      <c r="K47" s="50">
        <v>8266.26</v>
      </c>
      <c r="N47" s="259"/>
      <c r="O47" s="17" t="s">
        <v>29</v>
      </c>
      <c r="P47" s="50">
        <v>1037.3499999999999</v>
      </c>
      <c r="Q47" s="50">
        <v>1556.03</v>
      </c>
      <c r="R47" s="50">
        <v>2269.21</v>
      </c>
      <c r="S47" s="55">
        <v>2593.38</v>
      </c>
      <c r="T47" s="50">
        <v>3890.07</v>
      </c>
      <c r="U47" s="50">
        <v>4149.41</v>
      </c>
      <c r="V47" s="50">
        <v>3371.39</v>
      </c>
      <c r="W47" s="257"/>
    </row>
    <row r="48" spans="3:23" x14ac:dyDescent="0.25">
      <c r="C48" s="259"/>
      <c r="D48" s="17" t="s">
        <v>30</v>
      </c>
      <c r="E48" s="50">
        <v>2543.46</v>
      </c>
      <c r="F48" s="50">
        <v>3815.2</v>
      </c>
      <c r="G48" s="50">
        <v>5563.83</v>
      </c>
      <c r="H48" s="50">
        <v>6358.66</v>
      </c>
      <c r="I48" s="50">
        <v>9537.99</v>
      </c>
      <c r="J48" s="50">
        <v>10173.86</v>
      </c>
      <c r="K48" s="50">
        <v>8266.26</v>
      </c>
      <c r="N48" s="259"/>
      <c r="O48" s="17" t="s">
        <v>30</v>
      </c>
      <c r="P48" s="50">
        <v>1038.32</v>
      </c>
      <c r="Q48" s="50">
        <v>1557.48</v>
      </c>
      <c r="R48" s="50">
        <v>2271.33</v>
      </c>
      <c r="S48" s="50">
        <v>2595.8000000000002</v>
      </c>
      <c r="T48" s="50">
        <v>3893.7</v>
      </c>
      <c r="U48" s="50">
        <v>4153.28</v>
      </c>
      <c r="V48" s="50">
        <v>3374.54</v>
      </c>
      <c r="W48" s="257"/>
    </row>
    <row r="49" spans="3:23" x14ac:dyDescent="0.25">
      <c r="C49" s="259"/>
      <c r="D49" s="17" t="s">
        <v>31</v>
      </c>
      <c r="E49" s="50">
        <v>2543.46</v>
      </c>
      <c r="F49" s="50">
        <v>3815.2</v>
      </c>
      <c r="G49" s="50">
        <v>5563.83</v>
      </c>
      <c r="H49" s="50">
        <v>6358.66</v>
      </c>
      <c r="I49" s="50">
        <v>9537.99</v>
      </c>
      <c r="J49" s="50">
        <v>10173.86</v>
      </c>
      <c r="K49" s="50">
        <v>8266.26</v>
      </c>
      <c r="N49" s="259"/>
      <c r="O49" s="17" t="s">
        <v>31</v>
      </c>
      <c r="P49" s="50">
        <v>1038.32</v>
      </c>
      <c r="Q49" s="50">
        <v>1557.48</v>
      </c>
      <c r="R49" s="50">
        <v>2271.33</v>
      </c>
      <c r="S49" s="55">
        <v>2595.8000000000002</v>
      </c>
      <c r="T49" s="50">
        <v>3893.7</v>
      </c>
      <c r="U49" s="50">
        <v>4153.28</v>
      </c>
      <c r="V49" s="50">
        <v>3374.54</v>
      </c>
      <c r="W49" s="257"/>
    </row>
    <row r="50" spans="3:23" x14ac:dyDescent="0.25">
      <c r="C50" s="259"/>
      <c r="D50" s="17" t="s">
        <v>32</v>
      </c>
      <c r="E50" s="50">
        <v>2543.46</v>
      </c>
      <c r="F50" s="50">
        <v>3815.2</v>
      </c>
      <c r="G50" s="50">
        <v>5563.83</v>
      </c>
      <c r="H50" s="50">
        <v>6358.66</v>
      </c>
      <c r="I50" s="50">
        <v>9537.99</v>
      </c>
      <c r="J50" s="50">
        <v>10173.86</v>
      </c>
      <c r="K50" s="50">
        <v>8266.26</v>
      </c>
      <c r="N50" s="259"/>
      <c r="O50" s="17" t="s">
        <v>32</v>
      </c>
      <c r="P50" s="55">
        <v>1038.32</v>
      </c>
      <c r="Q50" s="50">
        <v>1557.48</v>
      </c>
      <c r="R50" s="50">
        <v>2271.33</v>
      </c>
      <c r="S50" s="55">
        <v>2595.8000000000002</v>
      </c>
      <c r="T50" s="50">
        <v>3893.7</v>
      </c>
      <c r="U50" s="50">
        <v>4153.28</v>
      </c>
      <c r="V50" s="50">
        <v>3374.54</v>
      </c>
      <c r="W50" s="257"/>
    </row>
    <row r="51" spans="3:23" ht="15" customHeight="1" x14ac:dyDescent="0.25">
      <c r="C51" s="259"/>
      <c r="D51" s="17" t="s">
        <v>33</v>
      </c>
      <c r="E51" s="50">
        <v>2543.46</v>
      </c>
      <c r="F51" s="50">
        <v>3815.2</v>
      </c>
      <c r="G51" s="50">
        <v>5563.83</v>
      </c>
      <c r="H51" s="50">
        <v>6358.66</v>
      </c>
      <c r="I51" s="50">
        <v>9537.99</v>
      </c>
      <c r="J51" s="50">
        <v>10173.86</v>
      </c>
      <c r="K51" s="50">
        <v>8266.26</v>
      </c>
      <c r="N51" s="259"/>
      <c r="O51" s="17" t="s">
        <v>33</v>
      </c>
      <c r="P51" s="50">
        <v>1038.32</v>
      </c>
      <c r="Q51" s="50">
        <v>1557.48</v>
      </c>
      <c r="R51" s="50">
        <v>2271.33</v>
      </c>
      <c r="S51" s="55">
        <v>2595.8000000000002</v>
      </c>
      <c r="T51" s="50">
        <v>3893.7</v>
      </c>
      <c r="U51" s="50">
        <v>4153.28</v>
      </c>
      <c r="V51" s="50">
        <v>3374.54</v>
      </c>
      <c r="W51" s="257"/>
    </row>
    <row r="52" spans="3:23" x14ac:dyDescent="0.25">
      <c r="C52" s="260"/>
      <c r="D52" s="17" t="s">
        <v>34</v>
      </c>
      <c r="E52" s="55">
        <v>2543.46</v>
      </c>
      <c r="F52" s="50">
        <v>3815.2</v>
      </c>
      <c r="G52" s="50">
        <v>5563.83</v>
      </c>
      <c r="H52" s="50">
        <v>6358.66</v>
      </c>
      <c r="I52" s="50">
        <v>9537.99</v>
      </c>
      <c r="J52" s="50">
        <v>10173.86</v>
      </c>
      <c r="K52" s="50">
        <v>8266.26</v>
      </c>
      <c r="N52" s="260"/>
      <c r="O52" s="17" t="s">
        <v>34</v>
      </c>
      <c r="P52" s="55">
        <v>1038.32</v>
      </c>
      <c r="Q52" s="50">
        <v>1557.48</v>
      </c>
      <c r="R52" s="50">
        <v>2271.33</v>
      </c>
      <c r="S52" s="55">
        <v>2595.8000000000002</v>
      </c>
      <c r="T52" s="50">
        <v>3893.7</v>
      </c>
      <c r="U52" s="50">
        <v>4153.28</v>
      </c>
      <c r="V52" s="50">
        <v>3374.54</v>
      </c>
      <c r="W52" s="257"/>
    </row>
    <row r="53" spans="3:23" x14ac:dyDescent="0.25">
      <c r="C53" s="258">
        <v>2020</v>
      </c>
      <c r="D53" s="17" t="s">
        <v>16</v>
      </c>
      <c r="E53" s="50">
        <v>2543.46</v>
      </c>
      <c r="F53" s="50">
        <v>3815.2</v>
      </c>
      <c r="G53" s="50">
        <v>5563.83</v>
      </c>
      <c r="H53" s="50">
        <v>6358.66</v>
      </c>
      <c r="I53" s="50">
        <v>9537.99</v>
      </c>
      <c r="J53" s="50">
        <v>10173.86</v>
      </c>
      <c r="K53" s="50">
        <v>8266.26</v>
      </c>
      <c r="N53" s="258">
        <v>2020</v>
      </c>
      <c r="O53" s="17" t="s">
        <v>16</v>
      </c>
      <c r="P53" s="50">
        <v>1038.32</v>
      </c>
      <c r="Q53" s="50">
        <v>1557.48</v>
      </c>
      <c r="R53" s="50">
        <v>2271.33</v>
      </c>
      <c r="S53" s="55">
        <v>2595.8000000000002</v>
      </c>
      <c r="T53" s="50">
        <v>3893.7</v>
      </c>
      <c r="U53" s="50">
        <v>4153.28</v>
      </c>
      <c r="V53" s="50">
        <v>3374.54</v>
      </c>
      <c r="W53" s="257"/>
    </row>
    <row r="54" spans="3:23" x14ac:dyDescent="0.25">
      <c r="C54" s="259"/>
      <c r="D54" s="17" t="s">
        <v>22</v>
      </c>
      <c r="E54" s="50">
        <v>2543.46</v>
      </c>
      <c r="F54" s="50">
        <v>3815.2</v>
      </c>
      <c r="G54" s="50">
        <v>5563.83</v>
      </c>
      <c r="H54" s="50">
        <v>6358.66</v>
      </c>
      <c r="I54" s="50">
        <v>9537.99</v>
      </c>
      <c r="J54" s="50">
        <v>10173.86</v>
      </c>
      <c r="K54" s="50">
        <v>8266.26</v>
      </c>
      <c r="N54" s="259"/>
      <c r="O54" s="17" t="s">
        <v>22</v>
      </c>
      <c r="P54" s="50">
        <v>1104.23</v>
      </c>
      <c r="Q54" s="50">
        <v>1656.34</v>
      </c>
      <c r="R54" s="50">
        <v>2415.5</v>
      </c>
      <c r="S54" s="50">
        <v>2760.57</v>
      </c>
      <c r="T54" s="50">
        <v>4140.8599999999997</v>
      </c>
      <c r="U54" s="50">
        <v>4416.91</v>
      </c>
      <c r="V54" s="50">
        <v>3588.74</v>
      </c>
      <c r="W54" s="257"/>
    </row>
    <row r="55" spans="3:23" x14ac:dyDescent="0.25">
      <c r="C55" s="259"/>
      <c r="D55" s="17" t="s">
        <v>23</v>
      </c>
      <c r="E55" s="50">
        <v>2543.46</v>
      </c>
      <c r="F55" s="50">
        <v>3815.2</v>
      </c>
      <c r="G55" s="50">
        <v>5563.83</v>
      </c>
      <c r="H55" s="50">
        <v>6358.66</v>
      </c>
      <c r="I55" s="50">
        <v>9537.99</v>
      </c>
      <c r="J55" s="50">
        <v>10173.86</v>
      </c>
      <c r="K55" s="50">
        <v>8266.26</v>
      </c>
      <c r="N55" s="259"/>
      <c r="O55" s="17" t="s">
        <v>23</v>
      </c>
      <c r="P55" s="50">
        <v>1104.23</v>
      </c>
      <c r="Q55" s="50">
        <v>1656.34</v>
      </c>
      <c r="R55" s="50">
        <v>2415.5</v>
      </c>
      <c r="S55" s="55">
        <v>2760.57</v>
      </c>
      <c r="T55" s="50">
        <v>4140.8599999999997</v>
      </c>
      <c r="U55" s="50">
        <v>4416.91</v>
      </c>
      <c r="V55" s="50">
        <v>3588.74</v>
      </c>
      <c r="W55" s="257"/>
    </row>
    <row r="56" spans="3:23" x14ac:dyDescent="0.25">
      <c r="C56" s="259"/>
      <c r="D56" s="17" t="s">
        <v>24</v>
      </c>
      <c r="E56" s="50">
        <v>2543.46</v>
      </c>
      <c r="F56" s="50">
        <v>3815.2</v>
      </c>
      <c r="G56" s="50">
        <v>5563.83</v>
      </c>
      <c r="H56" s="50">
        <v>6358.66</v>
      </c>
      <c r="I56" s="50">
        <v>9537.99</v>
      </c>
      <c r="J56" s="50">
        <v>10173.86</v>
      </c>
      <c r="K56" s="50">
        <v>8266.26</v>
      </c>
      <c r="N56" s="259"/>
      <c r="O56" s="17" t="s">
        <v>24</v>
      </c>
      <c r="P56" s="55">
        <v>1104.23</v>
      </c>
      <c r="Q56" s="50">
        <v>1656.34</v>
      </c>
      <c r="R56" s="50">
        <v>2415.5</v>
      </c>
      <c r="S56" s="55">
        <v>2760.57</v>
      </c>
      <c r="T56" s="50">
        <v>4140.8599999999997</v>
      </c>
      <c r="U56" s="50">
        <v>4416.91</v>
      </c>
      <c r="V56" s="50">
        <v>3588.74</v>
      </c>
      <c r="W56" s="257"/>
    </row>
    <row r="57" spans="3:23" x14ac:dyDescent="0.25">
      <c r="C57" s="259"/>
      <c r="D57" s="17" t="s">
        <v>25</v>
      </c>
      <c r="E57" s="50">
        <v>2543.46</v>
      </c>
      <c r="F57" s="50">
        <v>3815.2</v>
      </c>
      <c r="G57" s="50">
        <v>5563.83</v>
      </c>
      <c r="H57" s="50">
        <v>6358.66</v>
      </c>
      <c r="I57" s="50">
        <v>9537.99</v>
      </c>
      <c r="J57" s="50">
        <v>10173.86</v>
      </c>
      <c r="K57" s="50">
        <v>8266.26</v>
      </c>
      <c r="N57" s="259"/>
      <c r="O57" s="17" t="s">
        <v>25</v>
      </c>
      <c r="P57" s="50">
        <v>1104.23</v>
      </c>
      <c r="Q57" s="50">
        <v>1656.34</v>
      </c>
      <c r="R57" s="50">
        <v>2415.5</v>
      </c>
      <c r="S57" s="55">
        <v>2760.57</v>
      </c>
      <c r="T57" s="50">
        <v>4140.8599999999997</v>
      </c>
      <c r="U57" s="50">
        <v>4416.91</v>
      </c>
      <c r="V57" s="50">
        <v>3588.74</v>
      </c>
      <c r="W57" s="257"/>
    </row>
    <row r="58" spans="3:23" x14ac:dyDescent="0.25">
      <c r="C58" s="259"/>
      <c r="D58" s="17" t="s">
        <v>28</v>
      </c>
      <c r="E58" s="55">
        <v>2543.46</v>
      </c>
      <c r="F58" s="50">
        <v>3815.2</v>
      </c>
      <c r="G58" s="50">
        <v>5563.83</v>
      </c>
      <c r="H58" s="50">
        <v>6358.66</v>
      </c>
      <c r="I58" s="50">
        <v>9537.99</v>
      </c>
      <c r="J58" s="50">
        <v>10173.86</v>
      </c>
      <c r="K58" s="50">
        <v>8266.26</v>
      </c>
      <c r="N58" s="259"/>
      <c r="O58" s="17" t="s">
        <v>28</v>
      </c>
      <c r="P58" s="55">
        <v>1104.23</v>
      </c>
      <c r="Q58" s="50">
        <v>1656.34</v>
      </c>
      <c r="R58" s="50">
        <v>2415.5</v>
      </c>
      <c r="S58" s="55">
        <v>2760.57</v>
      </c>
      <c r="T58" s="50">
        <v>4140.8599999999997</v>
      </c>
      <c r="U58" s="50">
        <v>4416.91</v>
      </c>
      <c r="V58" s="50">
        <v>3588.74</v>
      </c>
      <c r="W58" s="257"/>
    </row>
    <row r="59" spans="3:23" x14ac:dyDescent="0.25">
      <c r="C59" s="259"/>
      <c r="D59" s="17" t="s">
        <v>29</v>
      </c>
      <c r="E59" s="50">
        <v>2543.46</v>
      </c>
      <c r="F59" s="50">
        <v>3815.2</v>
      </c>
      <c r="G59" s="50">
        <v>5563.83</v>
      </c>
      <c r="H59" s="50">
        <v>6358.66</v>
      </c>
      <c r="I59" s="50">
        <v>9537.99</v>
      </c>
      <c r="J59" s="50">
        <v>10173.86</v>
      </c>
      <c r="K59" s="50">
        <v>8266.26</v>
      </c>
      <c r="N59" s="259"/>
      <c r="O59" s="17" t="s">
        <v>29</v>
      </c>
      <c r="P59" s="50">
        <v>1104.23</v>
      </c>
      <c r="Q59" s="50">
        <v>1656.34</v>
      </c>
      <c r="R59" s="50">
        <v>2415.5</v>
      </c>
      <c r="S59" s="55">
        <v>2760.57</v>
      </c>
      <c r="T59" s="50">
        <v>4140.8599999999997</v>
      </c>
      <c r="U59" s="50">
        <v>4416.91</v>
      </c>
      <c r="V59" s="50">
        <v>3588.74</v>
      </c>
      <c r="W59" s="257"/>
    </row>
    <row r="60" spans="3:23" x14ac:dyDescent="0.25">
      <c r="C60" s="259"/>
      <c r="D60" s="17" t="s">
        <v>30</v>
      </c>
      <c r="E60" s="50">
        <v>2543.46</v>
      </c>
      <c r="F60" s="50">
        <v>3815.2</v>
      </c>
      <c r="G60" s="50">
        <v>5563.83</v>
      </c>
      <c r="H60" s="50">
        <v>6358.66</v>
      </c>
      <c r="I60" s="50">
        <v>9537.99</v>
      </c>
      <c r="J60" s="50">
        <v>10173.86</v>
      </c>
      <c r="K60" s="50">
        <v>8266.26</v>
      </c>
      <c r="N60" s="259"/>
      <c r="O60" s="17" t="s">
        <v>30</v>
      </c>
      <c r="P60" s="50">
        <v>1104.23</v>
      </c>
      <c r="Q60" s="50">
        <v>1656.34</v>
      </c>
      <c r="R60" s="50">
        <v>2415.5</v>
      </c>
      <c r="S60" s="50">
        <v>2760.57</v>
      </c>
      <c r="T60" s="50">
        <v>4140.8599999999997</v>
      </c>
      <c r="U60" s="50">
        <v>4416.91</v>
      </c>
      <c r="V60" s="50">
        <v>3588.74</v>
      </c>
      <c r="W60" s="257"/>
    </row>
    <row r="61" spans="3:23" x14ac:dyDescent="0.25">
      <c r="C61" s="259"/>
      <c r="D61" s="17" t="s">
        <v>31</v>
      </c>
      <c r="E61" s="50">
        <v>2543.46</v>
      </c>
      <c r="F61" s="50">
        <v>3815.2</v>
      </c>
      <c r="G61" s="50">
        <v>5563.83</v>
      </c>
      <c r="H61" s="50">
        <v>6358.66</v>
      </c>
      <c r="I61" s="50">
        <v>9537.99</v>
      </c>
      <c r="J61" s="50">
        <v>10173.86</v>
      </c>
      <c r="K61" s="50">
        <v>8266.26</v>
      </c>
      <c r="N61" s="259"/>
      <c r="O61" s="17" t="s">
        <v>31</v>
      </c>
      <c r="P61" s="50">
        <v>1104.23</v>
      </c>
      <c r="Q61" s="50">
        <v>1656.34</v>
      </c>
      <c r="R61" s="50">
        <v>2415.5</v>
      </c>
      <c r="S61" s="55">
        <v>2760.57</v>
      </c>
      <c r="T61" s="50">
        <v>4140.8599999999997</v>
      </c>
      <c r="U61" s="50">
        <v>4416.91</v>
      </c>
      <c r="V61" s="50">
        <v>3588.74</v>
      </c>
      <c r="W61" s="257"/>
    </row>
    <row r="62" spans="3:23" x14ac:dyDescent="0.25">
      <c r="C62" s="259"/>
      <c r="D62" s="17" t="s">
        <v>32</v>
      </c>
      <c r="E62" s="50">
        <v>2543.46</v>
      </c>
      <c r="F62" s="50">
        <v>3815.2</v>
      </c>
      <c r="G62" s="50">
        <v>5563.83</v>
      </c>
      <c r="H62" s="50">
        <v>6358.66</v>
      </c>
      <c r="I62" s="50">
        <v>9537.99</v>
      </c>
      <c r="J62" s="50">
        <v>10173.86</v>
      </c>
      <c r="K62" s="50">
        <v>8266.26</v>
      </c>
      <c r="N62" s="259"/>
      <c r="O62" s="17" t="s">
        <v>32</v>
      </c>
      <c r="P62" s="55">
        <v>1104.23</v>
      </c>
      <c r="Q62" s="50">
        <v>1656.34</v>
      </c>
      <c r="R62" s="50">
        <v>2415.5</v>
      </c>
      <c r="S62" s="55">
        <v>2760.57</v>
      </c>
      <c r="T62" s="50">
        <v>4140.8599999999997</v>
      </c>
      <c r="U62" s="50">
        <v>4416.91</v>
      </c>
      <c r="V62" s="50">
        <v>3588.74</v>
      </c>
      <c r="W62" s="257"/>
    </row>
    <row r="63" spans="3:23" x14ac:dyDescent="0.25">
      <c r="C63" s="259"/>
      <c r="D63" s="17" t="s">
        <v>33</v>
      </c>
      <c r="E63" s="50">
        <v>2543.46</v>
      </c>
      <c r="F63" s="50">
        <v>3815.2</v>
      </c>
      <c r="G63" s="50">
        <v>5563.83</v>
      </c>
      <c r="H63" s="50">
        <v>6358.66</v>
      </c>
      <c r="I63" s="50">
        <v>9537.99</v>
      </c>
      <c r="J63" s="50">
        <v>10173.86</v>
      </c>
      <c r="K63" s="50">
        <v>8266.26</v>
      </c>
      <c r="N63" s="259"/>
      <c r="O63" s="17" t="s">
        <v>33</v>
      </c>
      <c r="P63" s="50">
        <v>1104.23</v>
      </c>
      <c r="Q63" s="50">
        <v>1656.34</v>
      </c>
      <c r="R63" s="50">
        <v>2415.5</v>
      </c>
      <c r="S63" s="55">
        <v>2760.57</v>
      </c>
      <c r="T63" s="50">
        <v>4140.8599999999997</v>
      </c>
      <c r="U63" s="50">
        <v>4416.91</v>
      </c>
      <c r="V63" s="50">
        <v>3588.74</v>
      </c>
      <c r="W63" s="257"/>
    </row>
    <row r="64" spans="3:23" x14ac:dyDescent="0.25">
      <c r="C64" s="260"/>
      <c r="D64" s="17" t="s">
        <v>34</v>
      </c>
      <c r="E64" s="55">
        <v>2620.2800000000002</v>
      </c>
      <c r="F64" s="50">
        <v>3930.41</v>
      </c>
      <c r="G64" s="50">
        <v>5731.85</v>
      </c>
      <c r="H64" s="50">
        <v>6550.69</v>
      </c>
      <c r="I64" s="50">
        <v>9826.0400000000009</v>
      </c>
      <c r="J64" s="50">
        <v>10481.1</v>
      </c>
      <c r="K64" s="50">
        <v>8515.9</v>
      </c>
      <c r="N64" s="260"/>
      <c r="O64" s="17" t="s">
        <v>34</v>
      </c>
      <c r="P64" s="55">
        <v>1137.3399999999999</v>
      </c>
      <c r="Q64" s="50">
        <v>1706.02</v>
      </c>
      <c r="R64" s="50">
        <v>2487.94</v>
      </c>
      <c r="S64" s="55">
        <v>2843.36</v>
      </c>
      <c r="T64" s="50">
        <v>4265.04</v>
      </c>
      <c r="U64" s="50">
        <v>4549.38</v>
      </c>
      <c r="V64" s="50">
        <v>3696.37</v>
      </c>
      <c r="W64" s="257"/>
    </row>
    <row r="65" spans="3:23" x14ac:dyDescent="0.25">
      <c r="C65" s="108"/>
      <c r="D65" s="17"/>
      <c r="E65" s="55"/>
      <c r="F65" s="50"/>
      <c r="G65" s="50"/>
      <c r="H65" s="50"/>
      <c r="I65" s="50"/>
      <c r="J65" s="50"/>
      <c r="K65" s="50"/>
      <c r="N65" s="108"/>
      <c r="O65" s="17"/>
      <c r="P65" s="55"/>
      <c r="Q65" s="50"/>
      <c r="R65" s="50"/>
      <c r="S65" s="55"/>
      <c r="T65" s="50"/>
      <c r="U65" s="50"/>
      <c r="V65" s="50"/>
      <c r="W65" s="109"/>
    </row>
    <row r="66" spans="3:23" x14ac:dyDescent="0.25">
      <c r="C66" s="14"/>
      <c r="D66" s="51" t="s">
        <v>457</v>
      </c>
      <c r="E66" s="50">
        <f t="shared" ref="E66:K66" si="0">MAX(E30:E64)</f>
        <v>3537.87</v>
      </c>
      <c r="F66" s="50">
        <f t="shared" si="0"/>
        <v>5306.81</v>
      </c>
      <c r="G66" s="50">
        <f t="shared" si="0"/>
        <v>7739.1</v>
      </c>
      <c r="H66" s="50">
        <f t="shared" si="0"/>
        <v>8844.68</v>
      </c>
      <c r="I66" s="50">
        <f t="shared" si="0"/>
        <v>13267.02</v>
      </c>
      <c r="J66" s="50">
        <f t="shared" si="0"/>
        <v>14151.49</v>
      </c>
      <c r="K66" s="50">
        <f t="shared" si="0"/>
        <v>11498.08</v>
      </c>
      <c r="N66" s="14"/>
      <c r="O66" s="51" t="s">
        <v>457</v>
      </c>
      <c r="P66" s="50">
        <f t="shared" ref="P66:V66" si="1">MAX(P30:P64)</f>
        <v>1137.3399999999999</v>
      </c>
      <c r="Q66" s="50">
        <f t="shared" si="1"/>
        <v>1706.02</v>
      </c>
      <c r="R66" s="50">
        <f t="shared" si="1"/>
        <v>2487.94</v>
      </c>
      <c r="S66" s="55">
        <f t="shared" si="1"/>
        <v>2843.36</v>
      </c>
      <c r="T66" s="50">
        <f t="shared" si="1"/>
        <v>4265.04</v>
      </c>
      <c r="U66" s="50">
        <f t="shared" si="1"/>
        <v>4549.38</v>
      </c>
      <c r="V66" s="50">
        <f t="shared" si="1"/>
        <v>3696.37</v>
      </c>
    </row>
    <row r="67" spans="3:23" x14ac:dyDescent="0.25">
      <c r="C67" s="14"/>
      <c r="D67" s="51" t="s">
        <v>458</v>
      </c>
      <c r="E67" s="50">
        <f t="shared" ref="E67:K67" si="2">MIN(E5:E64)</f>
        <v>2469.14</v>
      </c>
      <c r="F67" s="50">
        <f t="shared" si="2"/>
        <v>3703.72</v>
      </c>
      <c r="G67" s="50">
        <f t="shared" si="2"/>
        <v>5401.25</v>
      </c>
      <c r="H67" s="50">
        <f t="shared" si="2"/>
        <v>6172.86</v>
      </c>
      <c r="I67" s="50">
        <f t="shared" si="2"/>
        <v>9259.2900000000009</v>
      </c>
      <c r="J67" s="50">
        <f t="shared" si="2"/>
        <v>9876.58</v>
      </c>
      <c r="K67" s="50">
        <f t="shared" si="2"/>
        <v>8024.72</v>
      </c>
      <c r="N67" s="14"/>
      <c r="O67" s="51" t="s">
        <v>458</v>
      </c>
      <c r="P67" s="50">
        <f t="shared" ref="P67:V67" si="3">MIN(P5:P64)</f>
        <v>484.9</v>
      </c>
      <c r="Q67" s="50">
        <f t="shared" si="3"/>
        <v>727.35</v>
      </c>
      <c r="R67" s="50">
        <f t="shared" si="3"/>
        <v>1060.72</v>
      </c>
      <c r="S67" s="50">
        <f t="shared" si="3"/>
        <v>1212.25</v>
      </c>
      <c r="T67" s="50">
        <f t="shared" si="3"/>
        <v>1818.38</v>
      </c>
      <c r="U67" s="50">
        <f t="shared" si="3"/>
        <v>1939.6</v>
      </c>
      <c r="V67" s="50">
        <f t="shared" si="3"/>
        <v>1575.93</v>
      </c>
    </row>
    <row r="68" spans="3:23" x14ac:dyDescent="0.25">
      <c r="C68" s="14"/>
      <c r="D68" s="51" t="s">
        <v>456</v>
      </c>
      <c r="E68" s="50">
        <f t="shared" ref="E68:K68" si="4">AVERAGE(E5:E64)</f>
        <v>3045.875166666664</v>
      </c>
      <c r="F68" s="50">
        <f t="shared" si="4"/>
        <v>4568.8155000000033</v>
      </c>
      <c r="G68" s="50">
        <f t="shared" si="4"/>
        <v>6662.8530000000073</v>
      </c>
      <c r="H68" s="50">
        <f t="shared" si="4"/>
        <v>7614.6888333333245</v>
      </c>
      <c r="I68" s="50">
        <f t="shared" si="4"/>
        <v>11422.03533333333</v>
      </c>
      <c r="J68" s="50">
        <f t="shared" si="4"/>
        <v>12183.504333333329</v>
      </c>
      <c r="K68" s="50">
        <f t="shared" si="4"/>
        <v>9899.0976666666702</v>
      </c>
      <c r="N68" s="14"/>
      <c r="O68" s="51" t="s">
        <v>456</v>
      </c>
      <c r="P68" s="50">
        <f t="shared" ref="P68:V68" si="5">AVERAGE(P5:P64)</f>
        <v>846.242166666667</v>
      </c>
      <c r="Q68" s="50">
        <f t="shared" si="5"/>
        <v>1269.3606666666667</v>
      </c>
      <c r="R68" s="50">
        <f t="shared" si="5"/>
        <v>1851.1530000000007</v>
      </c>
      <c r="S68" s="55">
        <f t="shared" si="5"/>
        <v>2115.6018333333354</v>
      </c>
      <c r="T68" s="50">
        <f t="shared" si="5"/>
        <v>3173.4051666666651</v>
      </c>
      <c r="U68" s="50">
        <f t="shared" si="5"/>
        <v>3384.9626666666682</v>
      </c>
      <c r="V68" s="50">
        <f t="shared" si="5"/>
        <v>2750.2818333333316</v>
      </c>
    </row>
    <row r="69" spans="3:23" x14ac:dyDescent="0.25">
      <c r="C69" s="14"/>
      <c r="D69" s="14"/>
      <c r="E69" s="50"/>
      <c r="F69" s="50"/>
      <c r="G69" s="50"/>
      <c r="H69" s="50"/>
      <c r="I69" s="50"/>
      <c r="J69" s="50"/>
      <c r="K69" s="50"/>
      <c r="N69" s="14"/>
      <c r="O69" s="14"/>
      <c r="P69" s="55"/>
      <c r="Q69" s="50"/>
      <c r="R69" s="50"/>
      <c r="S69" s="55"/>
      <c r="T69" s="50"/>
      <c r="U69" s="50"/>
      <c r="V69" s="50"/>
    </row>
    <row r="72" spans="3:23" x14ac:dyDescent="0.25">
      <c r="D72" s="198" t="s">
        <v>1433</v>
      </c>
      <c r="E72" s="198"/>
      <c r="F72" s="198"/>
      <c r="G72" s="198"/>
      <c r="H72" s="198"/>
      <c r="I72" s="198"/>
      <c r="J72" s="198"/>
      <c r="K72" s="198"/>
      <c r="O72" s="198" t="s">
        <v>1436</v>
      </c>
      <c r="P72" s="198"/>
      <c r="Q72" s="198"/>
      <c r="R72" s="198"/>
      <c r="S72" s="198"/>
      <c r="T72" s="198"/>
      <c r="U72" s="198"/>
      <c r="V72" s="198"/>
    </row>
    <row r="73" spans="3:23" ht="45" customHeight="1" x14ac:dyDescent="0.25">
      <c r="D73" s="112" t="s">
        <v>1</v>
      </c>
      <c r="E73" s="112" t="s">
        <v>3</v>
      </c>
      <c r="F73" s="112" t="s">
        <v>4</v>
      </c>
      <c r="G73" s="112" t="s">
        <v>5</v>
      </c>
      <c r="H73" s="113" t="s">
        <v>488</v>
      </c>
      <c r="I73" s="113" t="s">
        <v>487</v>
      </c>
      <c r="J73" s="112" t="s">
        <v>8</v>
      </c>
      <c r="K73" s="112" t="s">
        <v>10</v>
      </c>
      <c r="O73" s="110" t="s">
        <v>1</v>
      </c>
      <c r="P73" s="111" t="s">
        <v>484</v>
      </c>
      <c r="Q73" s="111" t="s">
        <v>485</v>
      </c>
      <c r="R73" s="111" t="s">
        <v>486</v>
      </c>
      <c r="S73" s="111" t="s">
        <v>483</v>
      </c>
      <c r="T73" s="111" t="s">
        <v>487</v>
      </c>
      <c r="U73" s="110" t="s">
        <v>8</v>
      </c>
      <c r="V73" s="110" t="s">
        <v>10</v>
      </c>
    </row>
    <row r="74" spans="3:23" x14ac:dyDescent="0.25">
      <c r="D74" s="107">
        <v>2016</v>
      </c>
      <c r="E74" s="130">
        <f t="shared" ref="E74:K74" si="6">AVERAGE(E5:E16)</f>
        <v>3448.6841666666674</v>
      </c>
      <c r="F74" s="130">
        <f t="shared" si="6"/>
        <v>5173.0249999999987</v>
      </c>
      <c r="G74" s="130">
        <f t="shared" si="6"/>
        <v>7543.9941666666682</v>
      </c>
      <c r="H74" s="130">
        <f t="shared" si="6"/>
        <v>8621.7075000000023</v>
      </c>
      <c r="I74" s="130">
        <f t="shared" si="6"/>
        <v>12932.564166666669</v>
      </c>
      <c r="J74" s="130">
        <f t="shared" si="6"/>
        <v>13794.732499999998</v>
      </c>
      <c r="K74" s="130">
        <f t="shared" si="6"/>
        <v>11208.222500000003</v>
      </c>
      <c r="O74" s="107">
        <v>2016</v>
      </c>
      <c r="P74" s="114">
        <f>AVERAGE(P5:P16)</f>
        <v>561.01833333333332</v>
      </c>
      <c r="Q74" s="114">
        <f t="shared" ref="Q74:V74" si="7">AVERAGE(Q5:Q16)</f>
        <v>841.52499999999998</v>
      </c>
      <c r="R74" s="114">
        <f t="shared" si="7"/>
        <v>1227.2283333333332</v>
      </c>
      <c r="S74" s="114">
        <f t="shared" si="7"/>
        <v>1402.5433333333333</v>
      </c>
      <c r="T74" s="114">
        <f t="shared" si="7"/>
        <v>2103.8158333333331</v>
      </c>
      <c r="U74" s="114">
        <f t="shared" si="7"/>
        <v>2244.0691666666671</v>
      </c>
      <c r="V74" s="114">
        <f t="shared" si="7"/>
        <v>1823.3050000000003</v>
      </c>
    </row>
    <row r="75" spans="3:23" x14ac:dyDescent="0.25">
      <c r="D75" s="107">
        <v>2017</v>
      </c>
      <c r="E75" s="130">
        <f t="shared" ref="E75:K75" si="8">AVERAGE(E17:E28)</f>
        <v>3400.126666666667</v>
      </c>
      <c r="F75" s="130">
        <f t="shared" si="8"/>
        <v>5100.1850000000013</v>
      </c>
      <c r="G75" s="130">
        <f t="shared" si="8"/>
        <v>7437.7649999999994</v>
      </c>
      <c r="H75" s="130">
        <f t="shared" si="8"/>
        <v>8500.3050000000021</v>
      </c>
      <c r="I75" s="130">
        <f t="shared" si="8"/>
        <v>12750.4625</v>
      </c>
      <c r="J75" s="130">
        <f t="shared" si="8"/>
        <v>13600.489999999996</v>
      </c>
      <c r="K75" s="130">
        <f t="shared" si="8"/>
        <v>11050.401666666667</v>
      </c>
      <c r="O75" s="107">
        <v>2017</v>
      </c>
      <c r="P75" s="114">
        <f>AVERAGE(P17:P28)</f>
        <v>704.4083333333333</v>
      </c>
      <c r="Q75" s="114">
        <f t="shared" ref="Q75:V75" si="9">AVERAGE(Q17:Q28)</f>
        <v>1056.6091666666664</v>
      </c>
      <c r="R75" s="114">
        <f t="shared" si="9"/>
        <v>1540.8883333333333</v>
      </c>
      <c r="S75" s="114">
        <f t="shared" si="9"/>
        <v>1761.0133333333335</v>
      </c>
      <c r="T75" s="114">
        <f t="shared" si="9"/>
        <v>2641.5258333333327</v>
      </c>
      <c r="U75" s="114">
        <f t="shared" si="9"/>
        <v>2817.6258333333335</v>
      </c>
      <c r="V75" s="114">
        <f t="shared" si="9"/>
        <v>2289.3199999999997</v>
      </c>
    </row>
    <row r="76" spans="3:23" x14ac:dyDescent="0.25">
      <c r="D76" s="107">
        <v>2018</v>
      </c>
      <c r="E76" s="130">
        <f t="shared" ref="E76:K76" si="10">AVERAGE(E29:E40)</f>
        <v>3312.0166666666664</v>
      </c>
      <c r="F76" s="130">
        <f t="shared" si="10"/>
        <v>4968.0266666666657</v>
      </c>
      <c r="G76" s="130">
        <f t="shared" si="10"/>
        <v>7245.0374999999995</v>
      </c>
      <c r="H76" s="130">
        <f t="shared" si="10"/>
        <v>8280.0425000000014</v>
      </c>
      <c r="I76" s="130">
        <f t="shared" si="10"/>
        <v>12420.065833333334</v>
      </c>
      <c r="J76" s="130">
        <f t="shared" si="10"/>
        <v>13248.069166666666</v>
      </c>
      <c r="K76" s="130">
        <f t="shared" si="10"/>
        <v>10764.054166666667</v>
      </c>
      <c r="O76" s="107">
        <v>2018</v>
      </c>
      <c r="P76" s="114">
        <f>AVERAGE(P29:P40)</f>
        <v>841.95749999999998</v>
      </c>
      <c r="Q76" s="114">
        <f t="shared" ref="Q76:V76" si="11">AVERAGE(Q29:Q40)</f>
        <v>1262.9341666666667</v>
      </c>
      <c r="R76" s="114">
        <f t="shared" si="11"/>
        <v>1841.7783333333336</v>
      </c>
      <c r="S76" s="114">
        <f t="shared" si="11"/>
        <v>2104.8908333333329</v>
      </c>
      <c r="T76" s="114">
        <f t="shared" si="11"/>
        <v>3157.3358333333326</v>
      </c>
      <c r="U76" s="114">
        <f t="shared" si="11"/>
        <v>3367.8216666666663</v>
      </c>
      <c r="V76" s="114">
        <f t="shared" si="11"/>
        <v>2736.355</v>
      </c>
    </row>
    <row r="77" spans="3:23" x14ac:dyDescent="0.25">
      <c r="D77" s="107">
        <v>2019</v>
      </c>
      <c r="E77" s="130">
        <f t="shared" ref="E77:K77" si="12">AVERAGE(E41:E52)</f>
        <v>2518.686666666666</v>
      </c>
      <c r="F77" s="130">
        <f t="shared" si="12"/>
        <v>3778.0399999999991</v>
      </c>
      <c r="G77" s="130">
        <f t="shared" si="12"/>
        <v>5509.6366666666681</v>
      </c>
      <c r="H77" s="130">
        <f t="shared" si="12"/>
        <v>6296.7266666666683</v>
      </c>
      <c r="I77" s="130">
        <f t="shared" si="12"/>
        <v>9445.090000000002</v>
      </c>
      <c r="J77" s="130">
        <f t="shared" si="12"/>
        <v>10074.766666666666</v>
      </c>
      <c r="K77" s="130">
        <f t="shared" si="12"/>
        <v>8185.746666666666</v>
      </c>
      <c r="O77" s="107">
        <v>2019</v>
      </c>
      <c r="P77" s="114">
        <f>AVERAGE(P41:P52)</f>
        <v>1022.3299999999999</v>
      </c>
      <c r="Q77" s="114">
        <f t="shared" ref="Q77:V77" si="13">AVERAGE(Q41:Q52)</f>
        <v>1533.4933333333331</v>
      </c>
      <c r="R77" s="114">
        <f t="shared" si="13"/>
        <v>2236.3475000000003</v>
      </c>
      <c r="S77" s="114">
        <f t="shared" si="13"/>
        <v>2555.8233333333333</v>
      </c>
      <c r="T77" s="114">
        <f t="shared" si="13"/>
        <v>3833.7366666666658</v>
      </c>
      <c r="U77" s="114">
        <f t="shared" si="13"/>
        <v>4089.3166666666662</v>
      </c>
      <c r="V77" s="114">
        <f t="shared" si="13"/>
        <v>3322.57</v>
      </c>
    </row>
    <row r="78" spans="3:23" x14ac:dyDescent="0.25">
      <c r="D78" s="107">
        <v>2020</v>
      </c>
      <c r="E78" s="130">
        <f t="shared" ref="E78:K78" si="14">AVERAGE(E53:E64)</f>
        <v>2549.8616666666662</v>
      </c>
      <c r="F78" s="130">
        <f t="shared" si="14"/>
        <v>3824.8008333333332</v>
      </c>
      <c r="G78" s="130">
        <f t="shared" si="14"/>
        <v>5577.8316666666678</v>
      </c>
      <c r="H78" s="130">
        <f t="shared" si="14"/>
        <v>6374.6625000000013</v>
      </c>
      <c r="I78" s="130">
        <f t="shared" si="14"/>
        <v>9561.9941666666691</v>
      </c>
      <c r="J78" s="130">
        <f t="shared" si="14"/>
        <v>10199.463333333335</v>
      </c>
      <c r="K78" s="130">
        <f t="shared" si="14"/>
        <v>8287.0633333333317</v>
      </c>
      <c r="O78" s="107">
        <v>2020</v>
      </c>
      <c r="P78" s="114">
        <f>AVERAGE(P53:P64)</f>
        <v>1101.4966666666664</v>
      </c>
      <c r="Q78" s="114">
        <f t="shared" ref="Q78:V78" si="15">AVERAGE(Q53:Q64)</f>
        <v>1652.2416666666668</v>
      </c>
      <c r="R78" s="114">
        <f t="shared" si="15"/>
        <v>2409.5225</v>
      </c>
      <c r="S78" s="114">
        <f t="shared" si="15"/>
        <v>2753.7383333333332</v>
      </c>
      <c r="T78" s="114">
        <f t="shared" si="15"/>
        <v>4130.6116666666667</v>
      </c>
      <c r="U78" s="114">
        <f t="shared" si="15"/>
        <v>4405.9800000000005</v>
      </c>
      <c r="V78" s="114">
        <f t="shared" si="15"/>
        <v>3579.8591666666657</v>
      </c>
    </row>
    <row r="81" spans="4:22" x14ac:dyDescent="0.25">
      <c r="D81" s="207" t="s">
        <v>1434</v>
      </c>
      <c r="E81" s="208"/>
      <c r="F81" s="208"/>
      <c r="G81" s="208"/>
      <c r="H81" s="208"/>
      <c r="I81" s="208"/>
      <c r="J81" s="208"/>
      <c r="K81" s="208"/>
      <c r="O81" s="198" t="s">
        <v>1437</v>
      </c>
      <c r="P81" s="198"/>
      <c r="Q81" s="198"/>
      <c r="R81" s="198"/>
      <c r="S81" s="198"/>
      <c r="T81" s="198"/>
      <c r="U81" s="198"/>
      <c r="V81" s="198"/>
    </row>
    <row r="82" spans="4:22" ht="75" x14ac:dyDescent="0.25">
      <c r="D82" s="112" t="s">
        <v>1</v>
      </c>
      <c r="E82" s="112" t="s">
        <v>3</v>
      </c>
      <c r="F82" s="112" t="s">
        <v>4</v>
      </c>
      <c r="G82" s="112" t="s">
        <v>5</v>
      </c>
      <c r="H82" s="113" t="s">
        <v>488</v>
      </c>
      <c r="I82" s="113" t="s">
        <v>487</v>
      </c>
      <c r="J82" s="112" t="s">
        <v>8</v>
      </c>
      <c r="K82" s="112" t="s">
        <v>10</v>
      </c>
      <c r="O82" s="110" t="s">
        <v>1</v>
      </c>
      <c r="P82" s="111" t="s">
        <v>484</v>
      </c>
      <c r="Q82" s="111" t="s">
        <v>485</v>
      </c>
      <c r="R82" s="111" t="s">
        <v>486</v>
      </c>
      <c r="S82" s="111" t="s">
        <v>483</v>
      </c>
      <c r="T82" s="111" t="s">
        <v>487</v>
      </c>
      <c r="U82" s="110" t="s">
        <v>8</v>
      </c>
      <c r="V82" s="110" t="s">
        <v>10</v>
      </c>
    </row>
    <row r="83" spans="4:22" x14ac:dyDescent="0.25">
      <c r="D83" s="107">
        <v>2016</v>
      </c>
      <c r="E83" s="130">
        <f>STDEVA(E5:E16)</f>
        <v>130.02541090517886</v>
      </c>
      <c r="F83" s="130">
        <f t="shared" ref="F83:K83" si="16">STDEVA(F5:F16)</f>
        <v>195.04492883342641</v>
      </c>
      <c r="G83" s="130">
        <f t="shared" si="16"/>
        <v>284.43912726174676</v>
      </c>
      <c r="H83" s="130">
        <f t="shared" si="16"/>
        <v>325.07065998654969</v>
      </c>
      <c r="I83" s="130">
        <f t="shared" si="16"/>
        <v>487.60184014975198</v>
      </c>
      <c r="J83" s="130">
        <f t="shared" si="16"/>
        <v>520.1155887986472</v>
      </c>
      <c r="K83" s="130">
        <f t="shared" si="16"/>
        <v>422.58993706826857</v>
      </c>
      <c r="O83" s="107">
        <v>2016</v>
      </c>
      <c r="P83" s="114">
        <f>STDEVA(P5:P16)</f>
        <v>74.631320847986771</v>
      </c>
      <c r="Q83" s="114">
        <f t="shared" ref="Q83:V83" si="17">STDEVA(Q5:Q16)</f>
        <v>111.94467217010715</v>
      </c>
      <c r="R83" s="114">
        <f t="shared" si="17"/>
        <v>163.25473997481026</v>
      </c>
      <c r="S83" s="114">
        <f t="shared" si="17"/>
        <v>186.5759930154384</v>
      </c>
      <c r="T83" s="114">
        <f t="shared" si="17"/>
        <v>279.86746341984934</v>
      </c>
      <c r="U83" s="114">
        <f t="shared" si="17"/>
        <v>298.52017393251185</v>
      </c>
      <c r="V83" s="114">
        <f t="shared" si="17"/>
        <v>242.54900264032577</v>
      </c>
    </row>
    <row r="84" spans="4:22" x14ac:dyDescent="0.25">
      <c r="D84" s="107">
        <v>2017</v>
      </c>
      <c r="E84" s="130">
        <f>STDEVA(E17:E28)</f>
        <v>47.473966326691851</v>
      </c>
      <c r="F84" s="130">
        <f t="shared" ref="F84:K84" si="18">STDEVA(F17:F28)</f>
        <v>71.21396447582201</v>
      </c>
      <c r="G84" s="130">
        <f t="shared" si="18"/>
        <v>103.84955241291908</v>
      </c>
      <c r="H84" s="130">
        <f t="shared" si="18"/>
        <v>118.6839105661451</v>
      </c>
      <c r="I84" s="130">
        <f t="shared" si="18"/>
        <v>178.02586584921809</v>
      </c>
      <c r="J84" s="130">
        <f t="shared" si="18"/>
        <v>189.89787504196676</v>
      </c>
      <c r="K84" s="130">
        <f t="shared" si="18"/>
        <v>154.2903903113353</v>
      </c>
      <c r="O84" s="107">
        <v>2017</v>
      </c>
      <c r="P84" s="114">
        <f>STDEVA(P17:P28)</f>
        <v>9.954887181072376</v>
      </c>
      <c r="Q84" s="114">
        <f t="shared" ref="Q84:V84" si="19">STDEVA(Q17:Q28)</f>
        <v>14.933257245815383</v>
      </c>
      <c r="R84" s="114">
        <f t="shared" si="19"/>
        <v>21.775024823421163</v>
      </c>
      <c r="S84" s="114">
        <f t="shared" si="19"/>
        <v>24.885477814593106</v>
      </c>
      <c r="T84" s="114">
        <f t="shared" si="19"/>
        <v>37.328680287008588</v>
      </c>
      <c r="U84" s="114">
        <f t="shared" si="19"/>
        <v>39.820588886183216</v>
      </c>
      <c r="V84" s="114">
        <f t="shared" si="19"/>
        <v>32.353439609189358</v>
      </c>
    </row>
    <row r="85" spans="4:22" x14ac:dyDescent="0.25">
      <c r="D85" s="107">
        <v>2018</v>
      </c>
      <c r="E85" s="130">
        <f>STDEVA(E29:E40)</f>
        <v>397.47818090678356</v>
      </c>
      <c r="F85" s="130">
        <f t="shared" ref="F85:K85" si="20">STDEVA(F29:F40)</f>
        <v>596.21407083413703</v>
      </c>
      <c r="G85" s="130">
        <f t="shared" si="20"/>
        <v>869.48233484199193</v>
      </c>
      <c r="H85" s="130">
        <f t="shared" si="20"/>
        <v>993.6919901982086</v>
      </c>
      <c r="I85" s="130">
        <f t="shared" si="20"/>
        <v>1490.5386216670138</v>
      </c>
      <c r="J85" s="130">
        <f t="shared" si="20"/>
        <v>1589.9060610297793</v>
      </c>
      <c r="K85" s="130">
        <f t="shared" si="20"/>
        <v>1291.7978649678753</v>
      </c>
      <c r="O85" s="107">
        <v>2018</v>
      </c>
      <c r="P85" s="114">
        <f>STDEVA(P29:P40)</f>
        <v>60.242580701240335</v>
      </c>
      <c r="Q85" s="114">
        <f t="shared" ref="Q85:V85" si="21">STDEVA(Q29:Q40)</f>
        <v>90.362425865695585</v>
      </c>
      <c r="R85" s="114">
        <f t="shared" si="21"/>
        <v>131.78102483309431</v>
      </c>
      <c r="S85" s="114">
        <f t="shared" si="21"/>
        <v>150.60699407025817</v>
      </c>
      <c r="T85" s="114">
        <f t="shared" si="21"/>
        <v>225.91171805328707</v>
      </c>
      <c r="U85" s="114">
        <f t="shared" si="21"/>
        <v>240.9708193889245</v>
      </c>
      <c r="V85" s="114">
        <f t="shared" si="21"/>
        <v>195.78861270164901</v>
      </c>
    </row>
    <row r="86" spans="4:22" x14ac:dyDescent="0.25">
      <c r="D86" s="107">
        <v>2019</v>
      </c>
      <c r="E86" s="130">
        <f>STDEVA(E41:E52)</f>
        <v>36.59263843833611</v>
      </c>
      <c r="F86" s="130">
        <f t="shared" ref="F86:K86" si="22">STDEVA(F41:F52)</f>
        <v>54.888957657504058</v>
      </c>
      <c r="G86" s="130">
        <f t="shared" si="22"/>
        <v>80.048858413679625</v>
      </c>
      <c r="H86" s="130">
        <f t="shared" si="22"/>
        <v>91.48159609584016</v>
      </c>
      <c r="I86" s="130">
        <f t="shared" si="22"/>
        <v>137.2223941437596</v>
      </c>
      <c r="J86" s="130">
        <f t="shared" si="22"/>
        <v>146.37055375334447</v>
      </c>
      <c r="K86" s="130">
        <f t="shared" si="22"/>
        <v>118.9260749245921</v>
      </c>
      <c r="O86" s="107">
        <v>2019</v>
      </c>
      <c r="P86" s="114">
        <f>STDEVA(P41:P52)</f>
        <v>28.565942849993402</v>
      </c>
      <c r="Q86" s="114">
        <f t="shared" ref="Q86:V86" si="23">STDEVA(Q41:Q52)</f>
        <v>42.852343594197428</v>
      </c>
      <c r="R86" s="114">
        <f t="shared" si="23"/>
        <v>62.493249980952427</v>
      </c>
      <c r="S86" s="114">
        <f t="shared" si="23"/>
        <v>71.418286343501961</v>
      </c>
      <c r="T86" s="114">
        <f t="shared" si="23"/>
        <v>107.12544026287661</v>
      </c>
      <c r="U86" s="114">
        <f t="shared" si="23"/>
        <v>114.27062991252851</v>
      </c>
      <c r="V86" s="114">
        <f t="shared" si="23"/>
        <v>92.843018046593016</v>
      </c>
    </row>
    <row r="87" spans="4:22" x14ac:dyDescent="0.25">
      <c r="D87" s="107">
        <v>2020</v>
      </c>
      <c r="E87" s="130">
        <f>STDEVA(E53:E64)</f>
        <v>22.17602383957357</v>
      </c>
      <c r="F87" s="130">
        <f t="shared" ref="F87:K87" si="24">STDEVA(F53:F64)</f>
        <v>33.258262256668402</v>
      </c>
      <c r="G87" s="130">
        <f t="shared" si="24"/>
        <v>48.503196114620586</v>
      </c>
      <c r="H87" s="130">
        <f t="shared" si="24"/>
        <v>55.434286096241841</v>
      </c>
      <c r="I87" s="130">
        <f t="shared" si="24"/>
        <v>83.152872520036169</v>
      </c>
      <c r="J87" s="130">
        <f t="shared" si="24"/>
        <v>88.692548352910251</v>
      </c>
      <c r="K87" s="130">
        <f t="shared" si="24"/>
        <v>72.06486060024892</v>
      </c>
      <c r="O87" s="107">
        <v>2020</v>
      </c>
      <c r="P87" s="114">
        <f>STDEVA(P53:P64)</f>
        <v>22.055192888146173</v>
      </c>
      <c r="Q87" s="114">
        <f t="shared" ref="Q87:V87" si="25">STDEVA(Q53:Q64)</f>
        <v>33.083703715200173</v>
      </c>
      <c r="R87" s="114">
        <f t="shared" si="25"/>
        <v>48.245373235537983</v>
      </c>
      <c r="S87" s="114">
        <f t="shared" si="25"/>
        <v>55.138896489325973</v>
      </c>
      <c r="T87" s="114">
        <f t="shared" si="25"/>
        <v>82.70890793327618</v>
      </c>
      <c r="U87" s="114">
        <f t="shared" si="25"/>
        <v>88.222600176021743</v>
      </c>
      <c r="V87" s="114">
        <f t="shared" si="25"/>
        <v>71.680748329384784</v>
      </c>
    </row>
    <row r="90" spans="4:22" x14ac:dyDescent="0.25">
      <c r="D90" s="198" t="s">
        <v>1435</v>
      </c>
      <c r="E90" s="198"/>
      <c r="O90" s="198" t="s">
        <v>1435</v>
      </c>
      <c r="P90" s="198"/>
    </row>
    <row r="91" spans="4:22" x14ac:dyDescent="0.25">
      <c r="D91" s="107">
        <v>2016</v>
      </c>
      <c r="E91" s="14">
        <v>5.7000000000000002E-2</v>
      </c>
      <c r="O91" s="107">
        <v>2016</v>
      </c>
      <c r="P91" s="14">
        <v>5.7000000000000002E-2</v>
      </c>
    </row>
    <row r="92" spans="4:22" x14ac:dyDescent="0.25">
      <c r="D92" s="107">
        <v>2017</v>
      </c>
      <c r="E92" s="132">
        <v>4.0899999999999999E-2</v>
      </c>
      <c r="O92" s="107">
        <v>2017</v>
      </c>
      <c r="P92" s="132">
        <v>4.0899999999999999E-2</v>
      </c>
    </row>
    <row r="93" spans="4:22" x14ac:dyDescent="0.25">
      <c r="D93" s="107">
        <v>2018</v>
      </c>
      <c r="E93" s="14">
        <v>3.1699999999999999E-2</v>
      </c>
      <c r="O93" s="107">
        <v>2018</v>
      </c>
      <c r="P93" s="14">
        <v>3.1699999999999999E-2</v>
      </c>
    </row>
    <row r="94" spans="4:22" x14ac:dyDescent="0.25">
      <c r="D94" s="107">
        <v>2019</v>
      </c>
      <c r="E94" s="14">
        <v>3.7999999999999999E-2</v>
      </c>
      <c r="O94" s="107">
        <v>2019</v>
      </c>
      <c r="P94" s="14">
        <v>3.7999999999999999E-2</v>
      </c>
    </row>
    <row r="95" spans="4:22" x14ac:dyDescent="0.25">
      <c r="D95" s="107">
        <v>2020</v>
      </c>
      <c r="E95" s="14"/>
      <c r="O95" s="107">
        <v>2020</v>
      </c>
      <c r="P95" s="14"/>
    </row>
    <row r="97" spans="4:22" x14ac:dyDescent="0.25">
      <c r="D97" s="198" t="s">
        <v>1442</v>
      </c>
      <c r="E97" s="198"/>
      <c r="F97" s="198"/>
      <c r="G97" s="198"/>
      <c r="H97" s="198"/>
      <c r="I97" s="198"/>
      <c r="J97" s="198"/>
      <c r="K97" s="198"/>
      <c r="O97" s="198" t="s">
        <v>1443</v>
      </c>
      <c r="P97" s="198"/>
      <c r="Q97" s="198"/>
      <c r="R97" s="198"/>
      <c r="S97" s="198"/>
      <c r="T97" s="198"/>
      <c r="U97" s="198"/>
      <c r="V97" s="198"/>
    </row>
    <row r="98" spans="4:22" ht="75" x14ac:dyDescent="0.25">
      <c r="D98" s="112" t="s">
        <v>1</v>
      </c>
      <c r="E98" s="112" t="s">
        <v>3</v>
      </c>
      <c r="F98" s="112" t="s">
        <v>4</v>
      </c>
      <c r="G98" s="112" t="s">
        <v>5</v>
      </c>
      <c r="H98" s="113" t="s">
        <v>488</v>
      </c>
      <c r="I98" s="113" t="s">
        <v>487</v>
      </c>
      <c r="J98" s="112" t="s">
        <v>8</v>
      </c>
      <c r="K98" s="112" t="s">
        <v>10</v>
      </c>
      <c r="O98" s="111" t="s">
        <v>1438</v>
      </c>
      <c r="P98" s="111" t="s">
        <v>484</v>
      </c>
      <c r="Q98" s="111" t="s">
        <v>485</v>
      </c>
      <c r="R98" s="111" t="s">
        <v>486</v>
      </c>
      <c r="S98" s="111" t="s">
        <v>483</v>
      </c>
      <c r="T98" s="111" t="s">
        <v>487</v>
      </c>
      <c r="U98" s="110" t="s">
        <v>8</v>
      </c>
      <c r="V98" s="110" t="s">
        <v>10</v>
      </c>
    </row>
    <row r="99" spans="4:22" x14ac:dyDescent="0.25">
      <c r="D99" s="124">
        <v>2016</v>
      </c>
      <c r="E99" s="130">
        <f>E74*(1+$E$91)*(1+$E$92)*(1+$E$93)*(1+$E$94)</f>
        <v>4063.3871517085572</v>
      </c>
      <c r="F99" s="130">
        <f t="shared" ref="F99:K99" si="26">F74*(1+$E$91)*(1+$E$92)*(1+$E$93)*(1+$E$94)</f>
        <v>6095.0792547593819</v>
      </c>
      <c r="G99" s="130">
        <f t="shared" si="26"/>
        <v>8888.6565101223769</v>
      </c>
      <c r="H99" s="130">
        <f t="shared" si="26"/>
        <v>10158.46444273001</v>
      </c>
      <c r="I99" s="130">
        <f t="shared" si="26"/>
        <v>15237.700100636397</v>
      </c>
      <c r="J99" s="130">
        <f t="shared" si="26"/>
        <v>16253.543697489389</v>
      </c>
      <c r="K99" s="130">
        <f t="shared" si="26"/>
        <v>13206.007015716606</v>
      </c>
      <c r="O99" s="107">
        <v>2016</v>
      </c>
      <c r="P99" s="114">
        <f>P74*(1+$P$91)*(1+$P$92)*(1+$P$93)*(1+$P$94)</f>
        <v>661.01578960853374</v>
      </c>
      <c r="Q99" s="114">
        <f t="shared" ref="Q99:V99" si="27">Q74*(1+$P$91)*(1+$P$92)*(1+$P$93)*(1+$P$94)</f>
        <v>991.52073880590012</v>
      </c>
      <c r="R99" s="114">
        <f t="shared" si="27"/>
        <v>1445.9728989040134</v>
      </c>
      <c r="S99" s="114">
        <f t="shared" si="27"/>
        <v>1652.5365284144339</v>
      </c>
      <c r="T99" s="114">
        <f t="shared" si="27"/>
        <v>2478.8057744906173</v>
      </c>
      <c r="U99" s="114">
        <f t="shared" si="27"/>
        <v>2644.0582490893016</v>
      </c>
      <c r="V99" s="114">
        <f t="shared" si="27"/>
        <v>2148.2959159484176</v>
      </c>
    </row>
    <row r="100" spans="4:22" x14ac:dyDescent="0.25">
      <c r="D100" s="124">
        <v>2017</v>
      </c>
      <c r="E100" s="130">
        <f>E75*(1+$E$92)*(1+$E$93)*(1+$E$94)</f>
        <v>3790.136829591765</v>
      </c>
      <c r="F100" s="130">
        <f t="shared" ref="F100:K100" si="28">F75*(1+$E$92)*(1+$E$93)*(1+$E$94)</f>
        <v>5685.1996708646575</v>
      </c>
      <c r="G100" s="130">
        <f t="shared" si="28"/>
        <v>8290.9108453847566</v>
      </c>
      <c r="H100" s="130">
        <f t="shared" si="28"/>
        <v>9475.3290690924332</v>
      </c>
      <c r="I100" s="130">
        <f t="shared" si="28"/>
        <v>14212.999177161641</v>
      </c>
      <c r="J100" s="130">
        <f t="shared" si="28"/>
        <v>15160.528739957086</v>
      </c>
      <c r="K100" s="130">
        <f t="shared" si="28"/>
        <v>12317.933549127252</v>
      </c>
      <c r="O100" s="107">
        <v>2017</v>
      </c>
      <c r="P100" s="114">
        <f>P75*(1+$P$92)*(1+$P$93)*(1+$P$94)</f>
        <v>785.20720813480045</v>
      </c>
      <c r="Q100" s="114">
        <f t="shared" ref="Q100:V100" si="29">Q75*(1+$P$92)*(1+$P$93)*(1+$P$94)</f>
        <v>1177.8070965202066</v>
      </c>
      <c r="R100" s="114">
        <f t="shared" si="29"/>
        <v>1717.6353103869476</v>
      </c>
      <c r="S100" s="114">
        <f t="shared" si="29"/>
        <v>1963.0096600525155</v>
      </c>
      <c r="T100" s="114">
        <f t="shared" si="29"/>
        <v>2944.5209925222612</v>
      </c>
      <c r="U100" s="114">
        <f t="shared" si="29"/>
        <v>3140.8204722547166</v>
      </c>
      <c r="V100" s="114">
        <f t="shared" si="29"/>
        <v>2551.9155306138646</v>
      </c>
    </row>
    <row r="101" spans="4:22" x14ac:dyDescent="0.25">
      <c r="D101" s="124">
        <v>2018</v>
      </c>
      <c r="E101" s="130">
        <f>E76*(1+$E$93)*(1+$E$94)</f>
        <v>3546.8538836100001</v>
      </c>
      <c r="F101" s="130">
        <f t="shared" ref="F101:K101" si="30">F76*(1+$E$93)*(1+$E$94)</f>
        <v>5320.2826102560002</v>
      </c>
      <c r="G101" s="130">
        <f t="shared" si="30"/>
        <v>7758.7439859225005</v>
      </c>
      <c r="H101" s="130">
        <f t="shared" si="30"/>
        <v>8867.1356014455014</v>
      </c>
      <c r="I101" s="130">
        <f t="shared" si="30"/>
        <v>13300.705633219502</v>
      </c>
      <c r="J101" s="130">
        <f t="shared" si="30"/>
        <v>14187.418211701501</v>
      </c>
      <c r="K101" s="130">
        <f t="shared" si="30"/>
        <v>11527.2751217325</v>
      </c>
      <c r="O101" s="107">
        <v>2018</v>
      </c>
      <c r="P101" s="114">
        <f>P76*(1+$P$93)*(1+$P$94)</f>
        <v>901.6561597545001</v>
      </c>
      <c r="Q101" s="114">
        <f t="shared" ref="Q101:V101" si="31">Q76*(1+$P$93)*(1+$P$94)</f>
        <v>1352.4820085805002</v>
      </c>
      <c r="R101" s="114">
        <f t="shared" si="31"/>
        <v>1972.3688893470005</v>
      </c>
      <c r="S101" s="114">
        <f t="shared" si="31"/>
        <v>2254.1372759144997</v>
      </c>
      <c r="T101" s="114">
        <f t="shared" si="31"/>
        <v>3381.2054676614994</v>
      </c>
      <c r="U101" s="114">
        <f t="shared" si="31"/>
        <v>3606.6157148130001</v>
      </c>
      <c r="V101" s="114">
        <f t="shared" si="31"/>
        <v>2930.375156733</v>
      </c>
    </row>
    <row r="102" spans="4:22" x14ac:dyDescent="0.25">
      <c r="D102" s="124">
        <v>2019</v>
      </c>
      <c r="E102" s="130">
        <f>E77*(1+$E$94)</f>
        <v>2614.3967599999996</v>
      </c>
      <c r="F102" s="130">
        <f t="shared" ref="F102:K102" si="32">F77*(1+$E$94)</f>
        <v>3921.6055199999992</v>
      </c>
      <c r="G102" s="130">
        <f t="shared" si="32"/>
        <v>5719.0028600000014</v>
      </c>
      <c r="H102" s="130">
        <f t="shared" si="32"/>
        <v>6536.0022800000015</v>
      </c>
      <c r="I102" s="130">
        <f t="shared" si="32"/>
        <v>9804.0034200000027</v>
      </c>
      <c r="J102" s="130">
        <f t="shared" si="32"/>
        <v>10457.6078</v>
      </c>
      <c r="K102" s="130">
        <f t="shared" si="32"/>
        <v>8496.8050399999993</v>
      </c>
      <c r="O102" s="107">
        <v>2019</v>
      </c>
      <c r="P102" s="114">
        <f>P77*(1+$P$94)</f>
        <v>1061.1785399999999</v>
      </c>
      <c r="Q102" s="114">
        <f t="shared" ref="Q102:V102" si="33">Q77*(1+$P$94)</f>
        <v>1591.7660799999999</v>
      </c>
      <c r="R102" s="114">
        <f t="shared" si="33"/>
        <v>2321.3287050000004</v>
      </c>
      <c r="S102" s="114">
        <f t="shared" si="33"/>
        <v>2652.9446200000002</v>
      </c>
      <c r="T102" s="114">
        <f t="shared" si="33"/>
        <v>3979.4186599999994</v>
      </c>
      <c r="U102" s="114">
        <f t="shared" si="33"/>
        <v>4244.7106999999996</v>
      </c>
      <c r="V102" s="114">
        <f t="shared" si="33"/>
        <v>3448.8276600000004</v>
      </c>
    </row>
    <row r="103" spans="4:22" x14ac:dyDescent="0.25">
      <c r="D103" s="124">
        <v>2020</v>
      </c>
      <c r="E103" s="130">
        <v>2549.8616666666662</v>
      </c>
      <c r="F103" s="130">
        <v>3824.8008333333332</v>
      </c>
      <c r="G103" s="130">
        <v>5577.8316666666678</v>
      </c>
      <c r="H103" s="130">
        <v>6374.6625000000013</v>
      </c>
      <c r="I103" s="130">
        <v>9561.9941666666691</v>
      </c>
      <c r="J103" s="130">
        <v>10199.463333333335</v>
      </c>
      <c r="K103" s="130">
        <v>8287.0633333333317</v>
      </c>
      <c r="O103" s="107">
        <v>2020</v>
      </c>
      <c r="P103" s="114">
        <v>1101.4966666666664</v>
      </c>
      <c r="Q103" s="114">
        <v>1652.2416666666668</v>
      </c>
      <c r="R103" s="114">
        <v>2409.5225</v>
      </c>
      <c r="S103" s="114">
        <v>2753.7383333333332</v>
      </c>
      <c r="T103" s="114">
        <v>4130.6116666666667</v>
      </c>
      <c r="U103" s="114">
        <v>4405.9800000000005</v>
      </c>
      <c r="V103" s="114">
        <v>3579.8591666666657</v>
      </c>
    </row>
    <row r="131" spans="9:16" x14ac:dyDescent="0.25">
      <c r="I131" s="198" t="s">
        <v>1448</v>
      </c>
      <c r="J131" s="198"/>
      <c r="K131" s="198"/>
      <c r="L131" s="198"/>
      <c r="M131" s="198"/>
      <c r="N131" s="198"/>
      <c r="O131" s="198"/>
      <c r="P131" s="198"/>
    </row>
    <row r="132" spans="9:16" ht="30" x14ac:dyDescent="0.25">
      <c r="I132" s="112"/>
      <c r="J132" s="112" t="s">
        <v>3</v>
      </c>
      <c r="K132" s="112" t="s">
        <v>4</v>
      </c>
      <c r="L132" s="112" t="s">
        <v>5</v>
      </c>
      <c r="M132" s="113" t="s">
        <v>488</v>
      </c>
      <c r="N132" s="113" t="s">
        <v>487</v>
      </c>
      <c r="O132" s="112" t="s">
        <v>8</v>
      </c>
      <c r="P132" s="112" t="s">
        <v>10</v>
      </c>
    </row>
    <row r="133" spans="9:16" x14ac:dyDescent="0.25">
      <c r="I133" s="124">
        <v>2016</v>
      </c>
      <c r="J133" s="130">
        <f t="shared" ref="J133:P137" si="34">E99+10*P99</f>
        <v>10673.545047793894</v>
      </c>
      <c r="K133" s="130">
        <f t="shared" si="34"/>
        <v>16010.286642818384</v>
      </c>
      <c r="L133" s="130">
        <f t="shared" si="34"/>
        <v>23348.385499162512</v>
      </c>
      <c r="M133" s="130">
        <f t="shared" si="34"/>
        <v>26683.829726874348</v>
      </c>
      <c r="N133" s="130">
        <f t="shared" si="34"/>
        <v>40025.757845542568</v>
      </c>
      <c r="O133" s="130">
        <f t="shared" si="34"/>
        <v>42694.126188382405</v>
      </c>
      <c r="P133" s="130">
        <f t="shared" si="34"/>
        <v>34688.966175200781</v>
      </c>
    </row>
    <row r="134" spans="9:16" x14ac:dyDescent="0.25">
      <c r="I134" s="124">
        <v>2017</v>
      </c>
      <c r="J134" s="130">
        <f t="shared" si="34"/>
        <v>11642.208910939769</v>
      </c>
      <c r="K134" s="130">
        <f t="shared" si="34"/>
        <v>17463.270636066725</v>
      </c>
      <c r="L134" s="130">
        <f t="shared" si="34"/>
        <v>25467.263949254229</v>
      </c>
      <c r="M134" s="130">
        <f t="shared" si="34"/>
        <v>29105.425669617587</v>
      </c>
      <c r="N134" s="130">
        <f t="shared" si="34"/>
        <v>43658.209102384251</v>
      </c>
      <c r="O134" s="130">
        <f t="shared" si="34"/>
        <v>46568.733462504249</v>
      </c>
      <c r="P134" s="130">
        <f t="shared" si="34"/>
        <v>37837.088855265894</v>
      </c>
    </row>
    <row r="135" spans="9:16" x14ac:dyDescent="0.25">
      <c r="I135" s="124">
        <v>2018</v>
      </c>
      <c r="J135" s="130">
        <f t="shared" si="34"/>
        <v>12563.415481155002</v>
      </c>
      <c r="K135" s="130">
        <f t="shared" si="34"/>
        <v>18845.102696061003</v>
      </c>
      <c r="L135" s="130">
        <f t="shared" si="34"/>
        <v>27482.432879392505</v>
      </c>
      <c r="M135" s="130">
        <f t="shared" si="34"/>
        <v>31408.508360590498</v>
      </c>
      <c r="N135" s="130">
        <f t="shared" si="34"/>
        <v>47112.760309834499</v>
      </c>
      <c r="O135" s="130">
        <f t="shared" si="34"/>
        <v>50253.575359831499</v>
      </c>
      <c r="P135" s="130">
        <f t="shared" si="34"/>
        <v>40831.026689062499</v>
      </c>
    </row>
    <row r="136" spans="9:16" x14ac:dyDescent="0.25">
      <c r="I136" s="124">
        <v>2019</v>
      </c>
      <c r="J136" s="130">
        <f t="shared" si="34"/>
        <v>13226.182159999998</v>
      </c>
      <c r="K136" s="130">
        <f t="shared" si="34"/>
        <v>19839.266319999995</v>
      </c>
      <c r="L136" s="130">
        <f t="shared" si="34"/>
        <v>28932.289910000003</v>
      </c>
      <c r="M136" s="130">
        <f t="shared" si="34"/>
        <v>33065.448480000006</v>
      </c>
      <c r="N136" s="130">
        <f t="shared" si="34"/>
        <v>49598.190019999995</v>
      </c>
      <c r="O136" s="130">
        <f t="shared" si="34"/>
        <v>52904.714799999994</v>
      </c>
      <c r="P136" s="130">
        <f t="shared" si="34"/>
        <v>42985.081640000004</v>
      </c>
    </row>
    <row r="137" spans="9:16" x14ac:dyDescent="0.25">
      <c r="I137" s="124">
        <v>2020</v>
      </c>
      <c r="J137" s="130">
        <f t="shared" si="34"/>
        <v>13564.828333333329</v>
      </c>
      <c r="K137" s="130">
        <f t="shared" si="34"/>
        <v>20347.217500000002</v>
      </c>
      <c r="L137" s="130">
        <f t="shared" si="34"/>
        <v>29673.056666666667</v>
      </c>
      <c r="M137" s="130">
        <f t="shared" si="34"/>
        <v>33912.04583333333</v>
      </c>
      <c r="N137" s="130">
        <f t="shared" si="34"/>
        <v>50868.11083333334</v>
      </c>
      <c r="O137" s="130">
        <f t="shared" si="34"/>
        <v>54259.263333333336</v>
      </c>
      <c r="P137" s="130">
        <f t="shared" si="34"/>
        <v>44085.654999999992</v>
      </c>
    </row>
  </sheetData>
  <mergeCells count="44">
    <mergeCell ref="O72:V72"/>
    <mergeCell ref="O81:V81"/>
    <mergeCell ref="O90:P90"/>
    <mergeCell ref="O97:V97"/>
    <mergeCell ref="I131:P131"/>
    <mergeCell ref="D81:K81"/>
    <mergeCell ref="D90:E90"/>
    <mergeCell ref="D97:K97"/>
    <mergeCell ref="D72:K72"/>
    <mergeCell ref="N53:N64"/>
    <mergeCell ref="C29:C40"/>
    <mergeCell ref="N29:N40"/>
    <mergeCell ref="W30:W64"/>
    <mergeCell ref="C41:C52"/>
    <mergeCell ref="N41:N52"/>
    <mergeCell ref="C53:C64"/>
    <mergeCell ref="W10:W17"/>
    <mergeCell ref="C17:C28"/>
    <mergeCell ref="N17:N28"/>
    <mergeCell ref="W18:W23"/>
    <mergeCell ref="W24:W29"/>
    <mergeCell ref="C5:C16"/>
    <mergeCell ref="N5:N16"/>
    <mergeCell ref="O2:O4"/>
    <mergeCell ref="P2:P4"/>
    <mergeCell ref="Q2:Q4"/>
    <mergeCell ref="R2:R4"/>
    <mergeCell ref="W5:W9"/>
    <mergeCell ref="J2:J4"/>
    <mergeCell ref="C2:C4"/>
    <mergeCell ref="D2:D4"/>
    <mergeCell ref="C1:K1"/>
    <mergeCell ref="N1:V1"/>
    <mergeCell ref="E2:E4"/>
    <mergeCell ref="F2:F4"/>
    <mergeCell ref="G2:G4"/>
    <mergeCell ref="H2:H4"/>
    <mergeCell ref="I2:I4"/>
    <mergeCell ref="S2:S4"/>
    <mergeCell ref="T2:T4"/>
    <mergeCell ref="U2:U4"/>
    <mergeCell ref="V2:V4"/>
    <mergeCell ref="K2:K4"/>
    <mergeCell ref="N2:N4"/>
  </mergeCells>
  <pageMargins left="0.7" right="0.7" top="0.75" bottom="0.75" header="0.3" footer="0.3"/>
  <pageSetup orientation="portrait" r:id="rId1"/>
  <ignoredErrors>
    <ignoredError sqref="E74:K78 E83:K87 P74:V78 P83:V87" formulaRange="1"/>
  </ignoredErrors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DD802-B34F-4AF0-964D-E52A7FB78B15}">
  <dimension ref="B1:X68"/>
  <sheetViews>
    <sheetView topLeftCell="B1" zoomScale="76" zoomScaleNormal="76" workbookViewId="0">
      <selection activeCell="Q7" sqref="Q7"/>
    </sheetView>
  </sheetViews>
  <sheetFormatPr baseColWidth="10" defaultColWidth="9.140625" defaultRowHeight="15" x14ac:dyDescent="0.25"/>
  <cols>
    <col min="1" max="1" width="0" hidden="1" customWidth="1"/>
    <col min="2" max="2" width="6.5703125" customWidth="1"/>
    <col min="3" max="3" width="10.28515625" customWidth="1"/>
    <col min="4" max="4" width="11.28515625" customWidth="1"/>
    <col min="5" max="24" width="10.28515625" customWidth="1"/>
  </cols>
  <sheetData>
    <row r="1" spans="2:24" x14ac:dyDescent="0.25">
      <c r="B1" s="269" t="s">
        <v>1455</v>
      </c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  <c r="W1" s="269"/>
      <c r="X1" s="269"/>
    </row>
    <row r="2" spans="2:24" x14ac:dyDescent="0.25">
      <c r="B2" s="249" t="s">
        <v>1</v>
      </c>
      <c r="C2" s="249" t="s">
        <v>2</v>
      </c>
      <c r="D2" s="244" t="s">
        <v>3</v>
      </c>
      <c r="E2" s="245"/>
      <c r="F2" s="246"/>
      <c r="G2" s="247" t="s">
        <v>4</v>
      </c>
      <c r="H2" s="245"/>
      <c r="I2" s="246"/>
      <c r="J2" s="247" t="s">
        <v>5</v>
      </c>
      <c r="K2" s="245"/>
      <c r="L2" s="246"/>
      <c r="M2" s="247" t="s">
        <v>6</v>
      </c>
      <c r="N2" s="245"/>
      <c r="O2" s="247" t="s">
        <v>7</v>
      </c>
      <c r="P2" s="245"/>
      <c r="Q2" s="247" t="s">
        <v>8</v>
      </c>
      <c r="R2" s="245"/>
      <c r="S2" s="255" t="s">
        <v>9</v>
      </c>
      <c r="T2" s="256"/>
      <c r="U2" s="242" t="s">
        <v>10</v>
      </c>
      <c r="V2" s="242"/>
      <c r="W2" s="242" t="s">
        <v>11</v>
      </c>
      <c r="X2" s="242"/>
    </row>
    <row r="3" spans="2:24" ht="45" customHeight="1" x14ac:dyDescent="0.25">
      <c r="B3" s="252"/>
      <c r="C3" s="250"/>
      <c r="D3" s="249" t="s">
        <v>12</v>
      </c>
      <c r="E3" s="245" t="s">
        <v>13</v>
      </c>
      <c r="F3" s="246"/>
      <c r="G3" s="249" t="s">
        <v>12</v>
      </c>
      <c r="H3" s="247" t="s">
        <v>13</v>
      </c>
      <c r="I3" s="246"/>
      <c r="J3" s="249" t="s">
        <v>12</v>
      </c>
      <c r="K3" s="247" t="s">
        <v>13</v>
      </c>
      <c r="L3" s="246"/>
      <c r="M3" s="249" t="s">
        <v>12</v>
      </c>
      <c r="N3" s="253" t="s">
        <v>13</v>
      </c>
      <c r="O3" s="249" t="s">
        <v>12</v>
      </c>
      <c r="P3" s="253" t="s">
        <v>13</v>
      </c>
      <c r="Q3" s="249" t="s">
        <v>12</v>
      </c>
      <c r="R3" s="253" t="s">
        <v>13</v>
      </c>
      <c r="S3" s="249" t="s">
        <v>12</v>
      </c>
      <c r="T3" s="253" t="s">
        <v>13</v>
      </c>
      <c r="U3" s="249" t="s">
        <v>12</v>
      </c>
      <c r="V3" s="253" t="s">
        <v>13</v>
      </c>
      <c r="W3" s="249" t="s">
        <v>12</v>
      </c>
      <c r="X3" s="253" t="s">
        <v>13</v>
      </c>
    </row>
    <row r="4" spans="2:24" x14ac:dyDescent="0.25">
      <c r="B4" s="251"/>
      <c r="C4" s="251"/>
      <c r="D4" s="251"/>
      <c r="E4" s="3" t="s">
        <v>14</v>
      </c>
      <c r="F4" s="3" t="s">
        <v>15</v>
      </c>
      <c r="G4" s="251"/>
      <c r="H4" s="3" t="s">
        <v>14</v>
      </c>
      <c r="I4" s="3" t="s">
        <v>15</v>
      </c>
      <c r="J4" s="251"/>
      <c r="K4" s="3" t="s">
        <v>14</v>
      </c>
      <c r="L4" s="3" t="s">
        <v>15</v>
      </c>
      <c r="M4" s="251"/>
      <c r="N4" s="254"/>
      <c r="O4" s="251"/>
      <c r="P4" s="254"/>
      <c r="Q4" s="251"/>
      <c r="R4" s="254"/>
      <c r="S4" s="251"/>
      <c r="T4" s="254"/>
      <c r="U4" s="251"/>
      <c r="V4" s="254"/>
      <c r="W4" s="251"/>
      <c r="X4" s="254"/>
    </row>
    <row r="5" spans="2:24" x14ac:dyDescent="0.25">
      <c r="B5" s="1">
        <v>2016</v>
      </c>
      <c r="C5" s="1" t="s">
        <v>16</v>
      </c>
      <c r="D5" s="1" t="s">
        <v>77</v>
      </c>
      <c r="E5" s="1" t="s">
        <v>78</v>
      </c>
      <c r="F5" s="1" t="s">
        <v>79</v>
      </c>
      <c r="G5" s="1" t="s">
        <v>80</v>
      </c>
      <c r="H5" s="1" t="s">
        <v>81</v>
      </c>
      <c r="I5" s="1" t="s">
        <v>79</v>
      </c>
      <c r="J5" s="1" t="s">
        <v>82</v>
      </c>
      <c r="K5" s="1" t="s">
        <v>83</v>
      </c>
      <c r="L5" s="1" t="s">
        <v>79</v>
      </c>
      <c r="M5" s="1" t="s">
        <v>75</v>
      </c>
      <c r="N5" s="1" t="s">
        <v>79</v>
      </c>
      <c r="O5" s="1" t="s">
        <v>71</v>
      </c>
      <c r="P5" s="1" t="s">
        <v>84</v>
      </c>
      <c r="Q5" s="1" t="s">
        <v>85</v>
      </c>
      <c r="R5" s="1" t="s">
        <v>86</v>
      </c>
      <c r="S5" s="2" t="s">
        <v>71</v>
      </c>
      <c r="T5" s="2" t="s">
        <v>84</v>
      </c>
      <c r="U5" s="2" t="s">
        <v>73</v>
      </c>
      <c r="V5" s="2" t="s">
        <v>91</v>
      </c>
      <c r="W5" s="2" t="s">
        <v>75</v>
      </c>
      <c r="X5" s="2" t="s">
        <v>79</v>
      </c>
    </row>
    <row r="6" spans="2:24" x14ac:dyDescent="0.25">
      <c r="B6" s="1">
        <v>2016</v>
      </c>
      <c r="C6" s="1" t="s">
        <v>22</v>
      </c>
      <c r="D6" s="1" t="s">
        <v>77</v>
      </c>
      <c r="E6" s="1" t="s">
        <v>78</v>
      </c>
      <c r="F6" s="1" t="s">
        <v>76</v>
      </c>
      <c r="G6" s="1" t="s">
        <v>80</v>
      </c>
      <c r="H6" s="1" t="s">
        <v>87</v>
      </c>
      <c r="I6" s="1" t="s">
        <v>76</v>
      </c>
      <c r="J6" s="1" t="s">
        <v>82</v>
      </c>
      <c r="K6" s="1" t="s">
        <v>88</v>
      </c>
      <c r="L6" s="1" t="s">
        <v>76</v>
      </c>
      <c r="M6" s="1" t="s">
        <v>75</v>
      </c>
      <c r="N6" s="1" t="s">
        <v>76</v>
      </c>
      <c r="O6" s="1" t="s">
        <v>71</v>
      </c>
      <c r="P6" s="1" t="s">
        <v>72</v>
      </c>
      <c r="Q6" s="1" t="s">
        <v>85</v>
      </c>
      <c r="R6" s="1" t="s">
        <v>89</v>
      </c>
      <c r="S6" s="2" t="s">
        <v>71</v>
      </c>
      <c r="T6" s="2" t="s">
        <v>72</v>
      </c>
      <c r="U6" s="2" t="s">
        <v>73</v>
      </c>
      <c r="V6" s="2" t="s">
        <v>74</v>
      </c>
      <c r="W6" s="2" t="s">
        <v>75</v>
      </c>
      <c r="X6" s="2" t="s">
        <v>76</v>
      </c>
    </row>
    <row r="7" spans="2:24" x14ac:dyDescent="0.25">
      <c r="B7" s="1">
        <v>2016</v>
      </c>
      <c r="C7" s="1" t="s">
        <v>23</v>
      </c>
      <c r="D7" s="15" t="s">
        <v>106</v>
      </c>
      <c r="E7" s="1" t="s">
        <v>107</v>
      </c>
      <c r="F7" s="1" t="s">
        <v>108</v>
      </c>
      <c r="G7" s="1" t="s">
        <v>109</v>
      </c>
      <c r="H7" s="1" t="s">
        <v>110</v>
      </c>
      <c r="I7" s="1" t="s">
        <v>108</v>
      </c>
      <c r="J7" s="1" t="s">
        <v>111</v>
      </c>
      <c r="K7" s="1" t="s">
        <v>112</v>
      </c>
      <c r="L7" s="1" t="s">
        <v>108</v>
      </c>
      <c r="M7" s="1" t="s">
        <v>113</v>
      </c>
      <c r="N7" s="1" t="s">
        <v>108</v>
      </c>
      <c r="O7" s="1" t="s">
        <v>114</v>
      </c>
      <c r="P7" s="1" t="s">
        <v>115</v>
      </c>
      <c r="Q7" s="1" t="s">
        <v>116</v>
      </c>
      <c r="R7" s="1" t="s">
        <v>117</v>
      </c>
      <c r="S7" s="2" t="s">
        <v>114</v>
      </c>
      <c r="T7" s="2" t="s">
        <v>115</v>
      </c>
      <c r="U7" s="2" t="s">
        <v>118</v>
      </c>
      <c r="V7" s="2" t="s">
        <v>119</v>
      </c>
      <c r="W7" s="2" t="s">
        <v>113</v>
      </c>
      <c r="X7" s="2" t="s">
        <v>108</v>
      </c>
    </row>
    <row r="8" spans="2:24" x14ac:dyDescent="0.25">
      <c r="B8" s="1">
        <v>2016</v>
      </c>
      <c r="C8" s="1" t="s">
        <v>24</v>
      </c>
      <c r="D8" s="19" t="s">
        <v>106</v>
      </c>
      <c r="E8" s="4" t="s">
        <v>120</v>
      </c>
      <c r="F8" s="4" t="s">
        <v>121</v>
      </c>
      <c r="G8" s="4" t="s">
        <v>109</v>
      </c>
      <c r="H8" s="4" t="s">
        <v>122</v>
      </c>
      <c r="I8" s="4" t="s">
        <v>121</v>
      </c>
      <c r="J8" s="4" t="s">
        <v>111</v>
      </c>
      <c r="K8" s="4" t="s">
        <v>123</v>
      </c>
      <c r="L8" s="4" t="s">
        <v>121</v>
      </c>
      <c r="M8" s="4" t="s">
        <v>113</v>
      </c>
      <c r="N8" s="4" t="s">
        <v>121</v>
      </c>
      <c r="O8" s="4" t="s">
        <v>114</v>
      </c>
      <c r="P8" s="4" t="s">
        <v>124</v>
      </c>
      <c r="Q8" s="1" t="s">
        <v>116</v>
      </c>
      <c r="R8" s="1" t="s">
        <v>125</v>
      </c>
      <c r="S8" s="2" t="s">
        <v>114</v>
      </c>
      <c r="T8" s="2" t="s">
        <v>124</v>
      </c>
      <c r="U8" s="2" t="s">
        <v>118</v>
      </c>
      <c r="V8" s="2" t="s">
        <v>126</v>
      </c>
      <c r="W8" s="2" t="s">
        <v>113</v>
      </c>
      <c r="X8" s="2" t="s">
        <v>121</v>
      </c>
    </row>
    <row r="9" spans="2:24" x14ac:dyDescent="0.25">
      <c r="B9" s="1">
        <v>2016</v>
      </c>
      <c r="C9" s="7" t="s">
        <v>25</v>
      </c>
      <c r="D9" s="28" t="s">
        <v>106</v>
      </c>
      <c r="E9" s="28" t="s">
        <v>127</v>
      </c>
      <c r="F9" s="28" t="s">
        <v>128</v>
      </c>
      <c r="G9" s="28" t="s">
        <v>109</v>
      </c>
      <c r="H9" s="28" t="s">
        <v>129</v>
      </c>
      <c r="I9" s="28" t="s">
        <v>128</v>
      </c>
      <c r="J9" s="28" t="s">
        <v>111</v>
      </c>
      <c r="K9" s="28" t="s">
        <v>130</v>
      </c>
      <c r="L9" s="28" t="s">
        <v>128</v>
      </c>
      <c r="M9" s="28" t="s">
        <v>113</v>
      </c>
      <c r="N9" s="28" t="s">
        <v>128</v>
      </c>
      <c r="O9" s="28" t="s">
        <v>114</v>
      </c>
      <c r="P9" s="28" t="s">
        <v>131</v>
      </c>
      <c r="Q9" s="4" t="s">
        <v>116</v>
      </c>
      <c r="R9" s="4" t="s">
        <v>132</v>
      </c>
      <c r="S9" s="4" t="s">
        <v>114</v>
      </c>
      <c r="T9" s="4" t="s">
        <v>131</v>
      </c>
      <c r="U9" s="5" t="s">
        <v>118</v>
      </c>
      <c r="V9" s="5" t="s">
        <v>133</v>
      </c>
      <c r="W9" s="4" t="s">
        <v>113</v>
      </c>
      <c r="X9" s="1" t="s">
        <v>128</v>
      </c>
    </row>
    <row r="10" spans="2:24" x14ac:dyDescent="0.25">
      <c r="B10" s="1"/>
      <c r="C10" s="7"/>
      <c r="D10" s="21"/>
      <c r="E10" s="22" t="s">
        <v>26</v>
      </c>
      <c r="F10" s="22" t="s">
        <v>27</v>
      </c>
      <c r="G10" s="21"/>
      <c r="H10" s="22" t="s">
        <v>26</v>
      </c>
      <c r="I10" s="22" t="s">
        <v>27</v>
      </c>
      <c r="J10" s="21"/>
      <c r="K10" s="22" t="s">
        <v>26</v>
      </c>
      <c r="L10" s="22" t="s">
        <v>27</v>
      </c>
      <c r="M10" s="21"/>
      <c r="N10" s="22" t="s">
        <v>26</v>
      </c>
      <c r="O10" s="21"/>
      <c r="P10" s="22" t="s">
        <v>26</v>
      </c>
      <c r="Q10" s="21"/>
      <c r="R10" s="22" t="s">
        <v>26</v>
      </c>
      <c r="S10" s="21"/>
      <c r="T10" s="21"/>
      <c r="U10" s="21"/>
      <c r="V10" s="21"/>
      <c r="W10" s="21"/>
      <c r="X10" s="34"/>
    </row>
    <row r="11" spans="2:24" x14ac:dyDescent="0.25">
      <c r="B11" s="1">
        <v>2016</v>
      </c>
      <c r="C11" s="7" t="s">
        <v>28</v>
      </c>
      <c r="D11" s="17" t="s">
        <v>106</v>
      </c>
      <c r="E11" s="17" t="s">
        <v>134</v>
      </c>
      <c r="F11" s="17" t="s">
        <v>135</v>
      </c>
      <c r="G11" s="17" t="s">
        <v>109</v>
      </c>
      <c r="H11" s="17" t="s">
        <v>136</v>
      </c>
      <c r="I11" s="17" t="s">
        <v>135</v>
      </c>
      <c r="J11" s="17" t="s">
        <v>111</v>
      </c>
      <c r="K11" s="17" t="s">
        <v>137</v>
      </c>
      <c r="L11" s="17" t="s">
        <v>135</v>
      </c>
      <c r="M11" s="17" t="s">
        <v>113</v>
      </c>
      <c r="N11" s="17" t="s">
        <v>135</v>
      </c>
      <c r="O11" s="17" t="s">
        <v>114</v>
      </c>
      <c r="P11" s="17" t="s">
        <v>138</v>
      </c>
      <c r="Q11" s="17" t="s">
        <v>116</v>
      </c>
      <c r="R11" s="17" t="s">
        <v>139</v>
      </c>
      <c r="S11" s="14" t="s">
        <v>114</v>
      </c>
      <c r="T11" s="14" t="s">
        <v>138</v>
      </c>
      <c r="U11" s="14" t="s">
        <v>118</v>
      </c>
      <c r="V11" s="14" t="s">
        <v>140</v>
      </c>
      <c r="W11" s="17" t="s">
        <v>113</v>
      </c>
      <c r="X11" s="12" t="s">
        <v>135</v>
      </c>
    </row>
    <row r="12" spans="2:24" x14ac:dyDescent="0.25">
      <c r="B12" s="1">
        <v>2016</v>
      </c>
      <c r="C12" s="7" t="s">
        <v>29</v>
      </c>
      <c r="D12" s="14" t="s">
        <v>155</v>
      </c>
      <c r="E12" s="14" t="s">
        <v>156</v>
      </c>
      <c r="F12" s="17" t="s">
        <v>157</v>
      </c>
      <c r="G12" s="14" t="s">
        <v>158</v>
      </c>
      <c r="H12" s="14" t="s">
        <v>159</v>
      </c>
      <c r="I12" s="17" t="s">
        <v>157</v>
      </c>
      <c r="J12" s="14" t="s">
        <v>160</v>
      </c>
      <c r="K12" s="17" t="s">
        <v>161</v>
      </c>
      <c r="L12" s="17" t="s">
        <v>157</v>
      </c>
      <c r="M12" s="14" t="s">
        <v>162</v>
      </c>
      <c r="N12" s="17" t="s">
        <v>157</v>
      </c>
      <c r="O12" s="14" t="s">
        <v>163</v>
      </c>
      <c r="P12" s="17" t="s">
        <v>164</v>
      </c>
      <c r="Q12" s="14" t="s">
        <v>165</v>
      </c>
      <c r="R12" s="17" t="s">
        <v>166</v>
      </c>
      <c r="S12" s="14" t="s">
        <v>163</v>
      </c>
      <c r="T12" s="17" t="s">
        <v>164</v>
      </c>
      <c r="U12" s="14" t="s">
        <v>167</v>
      </c>
      <c r="V12" s="14" t="s">
        <v>168</v>
      </c>
      <c r="W12" s="14" t="s">
        <v>162</v>
      </c>
      <c r="X12" s="30" t="s">
        <v>157</v>
      </c>
    </row>
    <row r="13" spans="2:24" x14ac:dyDescent="0.25">
      <c r="B13" s="1">
        <v>2016</v>
      </c>
      <c r="C13" s="7" t="s">
        <v>30</v>
      </c>
      <c r="D13" s="16" t="s">
        <v>178</v>
      </c>
      <c r="E13" s="28" t="s">
        <v>179</v>
      </c>
      <c r="F13" s="28" t="s">
        <v>180</v>
      </c>
      <c r="G13" s="16" t="s">
        <v>181</v>
      </c>
      <c r="H13" s="28" t="s">
        <v>182</v>
      </c>
      <c r="I13" s="28" t="s">
        <v>180</v>
      </c>
      <c r="J13" s="16" t="s">
        <v>183</v>
      </c>
      <c r="K13" s="28" t="s">
        <v>184</v>
      </c>
      <c r="L13" s="28" t="s">
        <v>180</v>
      </c>
      <c r="M13" s="28" t="s">
        <v>185</v>
      </c>
      <c r="N13" s="28" t="s">
        <v>180</v>
      </c>
      <c r="O13" s="16" t="s">
        <v>186</v>
      </c>
      <c r="P13" s="28" t="s">
        <v>187</v>
      </c>
      <c r="Q13" s="16" t="s">
        <v>188</v>
      </c>
      <c r="R13" s="28" t="s">
        <v>189</v>
      </c>
      <c r="S13" s="16" t="s">
        <v>186</v>
      </c>
      <c r="T13" s="16" t="s">
        <v>187</v>
      </c>
      <c r="U13" s="16" t="s">
        <v>190</v>
      </c>
      <c r="V13" s="16" t="s">
        <v>191</v>
      </c>
      <c r="W13" s="28" t="s">
        <v>185</v>
      </c>
      <c r="X13" s="32" t="s">
        <v>180</v>
      </c>
    </row>
    <row r="14" spans="2:24" x14ac:dyDescent="0.25">
      <c r="B14" s="1">
        <v>2016</v>
      </c>
      <c r="C14" s="7" t="s">
        <v>31</v>
      </c>
      <c r="D14" s="14" t="s">
        <v>178</v>
      </c>
      <c r="E14" s="14" t="s">
        <v>179</v>
      </c>
      <c r="F14" s="17" t="s">
        <v>180</v>
      </c>
      <c r="G14" s="14" t="s">
        <v>181</v>
      </c>
      <c r="H14" s="17" t="s">
        <v>182</v>
      </c>
      <c r="I14" s="17" t="s">
        <v>180</v>
      </c>
      <c r="J14" s="14" t="s">
        <v>183</v>
      </c>
      <c r="K14" s="17" t="s">
        <v>184</v>
      </c>
      <c r="L14" s="17" t="s">
        <v>180</v>
      </c>
      <c r="M14" s="17" t="s">
        <v>185</v>
      </c>
      <c r="N14" s="17" t="s">
        <v>180</v>
      </c>
      <c r="O14" s="14" t="s">
        <v>186</v>
      </c>
      <c r="P14" s="17" t="s">
        <v>187</v>
      </c>
      <c r="Q14" s="14" t="s">
        <v>188</v>
      </c>
      <c r="R14" s="17" t="s">
        <v>189</v>
      </c>
      <c r="S14" s="14" t="s">
        <v>186</v>
      </c>
      <c r="T14" s="14" t="s">
        <v>187</v>
      </c>
      <c r="U14" s="14" t="s">
        <v>190</v>
      </c>
      <c r="V14" s="14" t="s">
        <v>191</v>
      </c>
      <c r="W14" s="14" t="s">
        <v>185</v>
      </c>
      <c r="X14" s="14" t="s">
        <v>180</v>
      </c>
    </row>
    <row r="15" spans="2:24" x14ac:dyDescent="0.25">
      <c r="B15" s="1">
        <v>2016</v>
      </c>
      <c r="C15" s="7" t="s">
        <v>32</v>
      </c>
      <c r="D15" s="14" t="s">
        <v>178</v>
      </c>
      <c r="E15" s="14" t="s">
        <v>179</v>
      </c>
      <c r="F15" s="17" t="s">
        <v>180</v>
      </c>
      <c r="G15" s="14" t="s">
        <v>181</v>
      </c>
      <c r="H15" s="17" t="s">
        <v>182</v>
      </c>
      <c r="I15" s="17" t="s">
        <v>180</v>
      </c>
      <c r="J15" s="14" t="s">
        <v>183</v>
      </c>
      <c r="K15" s="17" t="s">
        <v>184</v>
      </c>
      <c r="L15" s="17" t="s">
        <v>180</v>
      </c>
      <c r="M15" s="17" t="s">
        <v>185</v>
      </c>
      <c r="N15" s="17" t="s">
        <v>180</v>
      </c>
      <c r="O15" s="14" t="s">
        <v>186</v>
      </c>
      <c r="P15" s="17" t="s">
        <v>187</v>
      </c>
      <c r="Q15" s="14" t="s">
        <v>188</v>
      </c>
      <c r="R15" s="17" t="s">
        <v>189</v>
      </c>
      <c r="S15" s="14" t="s">
        <v>186</v>
      </c>
      <c r="T15" s="14" t="s">
        <v>187</v>
      </c>
      <c r="U15" s="14" t="s">
        <v>190</v>
      </c>
      <c r="V15" s="14" t="s">
        <v>191</v>
      </c>
      <c r="W15" s="14" t="s">
        <v>185</v>
      </c>
      <c r="X15" s="14" t="s">
        <v>180</v>
      </c>
    </row>
    <row r="16" spans="2:24" x14ac:dyDescent="0.25">
      <c r="B16" s="1">
        <v>2016</v>
      </c>
      <c r="C16" s="7" t="s">
        <v>33</v>
      </c>
      <c r="D16" s="14" t="s">
        <v>178</v>
      </c>
      <c r="E16" s="17" t="s">
        <v>179</v>
      </c>
      <c r="F16" s="17" t="s">
        <v>180</v>
      </c>
      <c r="G16" s="14" t="s">
        <v>181</v>
      </c>
      <c r="H16" s="17" t="s">
        <v>182</v>
      </c>
      <c r="I16" s="17" t="s">
        <v>180</v>
      </c>
      <c r="J16" s="14" t="s">
        <v>183</v>
      </c>
      <c r="K16" s="17" t="s">
        <v>184</v>
      </c>
      <c r="L16" s="17" t="s">
        <v>180</v>
      </c>
      <c r="M16" s="17" t="s">
        <v>185</v>
      </c>
      <c r="N16" s="17" t="s">
        <v>180</v>
      </c>
      <c r="O16" s="17" t="s">
        <v>186</v>
      </c>
      <c r="P16" s="17" t="s">
        <v>187</v>
      </c>
      <c r="Q16" s="14" t="s">
        <v>188</v>
      </c>
      <c r="R16" s="17" t="s">
        <v>189</v>
      </c>
      <c r="S16" s="14" t="s">
        <v>186</v>
      </c>
      <c r="T16" s="14" t="s">
        <v>187</v>
      </c>
      <c r="U16" s="14" t="s">
        <v>190</v>
      </c>
      <c r="V16" s="14" t="s">
        <v>191</v>
      </c>
      <c r="W16" s="14" t="s">
        <v>185</v>
      </c>
      <c r="X16" s="14" t="s">
        <v>180</v>
      </c>
    </row>
    <row r="17" spans="2:24" x14ac:dyDescent="0.25">
      <c r="B17" s="4">
        <v>2016</v>
      </c>
      <c r="C17" s="8" t="s">
        <v>34</v>
      </c>
      <c r="D17" s="14" t="s">
        <v>178</v>
      </c>
      <c r="E17" s="17" t="s">
        <v>179</v>
      </c>
      <c r="F17" s="35" t="s">
        <v>180</v>
      </c>
      <c r="G17" s="14" t="s">
        <v>181</v>
      </c>
      <c r="H17" s="14" t="s">
        <v>182</v>
      </c>
      <c r="I17" s="35" t="s">
        <v>180</v>
      </c>
      <c r="J17" s="14" t="s">
        <v>183</v>
      </c>
      <c r="K17" s="14" t="s">
        <v>184</v>
      </c>
      <c r="L17" s="1" t="s">
        <v>180</v>
      </c>
      <c r="M17" s="17" t="s">
        <v>185</v>
      </c>
      <c r="N17" s="35" t="s">
        <v>180</v>
      </c>
      <c r="O17" s="14" t="s">
        <v>186</v>
      </c>
      <c r="P17" s="14" t="s">
        <v>187</v>
      </c>
      <c r="Q17" s="14" t="s">
        <v>188</v>
      </c>
      <c r="R17" s="14" t="s">
        <v>189</v>
      </c>
      <c r="S17" s="14" t="s">
        <v>186</v>
      </c>
      <c r="T17" s="14" t="s">
        <v>187</v>
      </c>
      <c r="U17" s="14" t="s">
        <v>190</v>
      </c>
      <c r="V17" s="14" t="s">
        <v>191</v>
      </c>
      <c r="W17" s="17" t="s">
        <v>185</v>
      </c>
      <c r="X17" s="35" t="s">
        <v>180</v>
      </c>
    </row>
    <row r="18" spans="2:24" x14ac:dyDescent="0.25">
      <c r="B18" s="2">
        <v>2017</v>
      </c>
      <c r="C18" s="7" t="s">
        <v>16</v>
      </c>
      <c r="D18" s="27" t="s">
        <v>178</v>
      </c>
      <c r="E18" s="4" t="s">
        <v>179</v>
      </c>
      <c r="F18" s="4" t="s">
        <v>180</v>
      </c>
      <c r="G18" s="40" t="s">
        <v>181</v>
      </c>
      <c r="H18" s="5" t="s">
        <v>182</v>
      </c>
      <c r="I18" s="4" t="s">
        <v>180</v>
      </c>
      <c r="J18" s="40" t="s">
        <v>183</v>
      </c>
      <c r="K18" s="5" t="s">
        <v>184</v>
      </c>
      <c r="L18" s="4" t="s">
        <v>180</v>
      </c>
      <c r="M18" s="16" t="s">
        <v>185</v>
      </c>
      <c r="N18" s="4" t="s">
        <v>180</v>
      </c>
      <c r="O18" s="5" t="s">
        <v>186</v>
      </c>
      <c r="P18" s="5" t="s">
        <v>187</v>
      </c>
      <c r="Q18" s="5" t="s">
        <v>188</v>
      </c>
      <c r="R18" s="2" t="s">
        <v>189</v>
      </c>
      <c r="S18" s="14" t="s">
        <v>186</v>
      </c>
      <c r="T18" s="14" t="s">
        <v>187</v>
      </c>
      <c r="U18" s="2" t="s">
        <v>190</v>
      </c>
      <c r="V18" s="2" t="s">
        <v>191</v>
      </c>
      <c r="W18" s="14" t="s">
        <v>185</v>
      </c>
      <c r="X18" s="14" t="s">
        <v>180</v>
      </c>
    </row>
    <row r="19" spans="2:24" x14ac:dyDescent="0.25">
      <c r="B19" s="2"/>
      <c r="C19" s="8"/>
      <c r="D19" s="14"/>
      <c r="E19" s="22" t="s">
        <v>35</v>
      </c>
      <c r="F19" s="22" t="s">
        <v>36</v>
      </c>
      <c r="G19" s="21"/>
      <c r="H19" s="22" t="s">
        <v>35</v>
      </c>
      <c r="I19" s="22" t="s">
        <v>36</v>
      </c>
      <c r="J19" s="21"/>
      <c r="K19" s="22" t="s">
        <v>35</v>
      </c>
      <c r="L19" s="22" t="s">
        <v>36</v>
      </c>
      <c r="M19" s="21"/>
      <c r="N19" s="22" t="s">
        <v>35</v>
      </c>
      <c r="O19" s="21"/>
      <c r="P19" s="22" t="s">
        <v>35</v>
      </c>
      <c r="Q19" s="21"/>
      <c r="R19" s="39" t="s">
        <v>35</v>
      </c>
      <c r="S19" s="33"/>
      <c r="T19" s="33"/>
      <c r="U19" s="33"/>
      <c r="V19" s="33"/>
      <c r="W19" s="33"/>
      <c r="X19" s="33"/>
    </row>
    <row r="20" spans="2:24" x14ac:dyDescent="0.25">
      <c r="B20" s="9">
        <v>2017</v>
      </c>
      <c r="C20" s="17" t="s">
        <v>22</v>
      </c>
      <c r="D20" s="14" t="s">
        <v>178</v>
      </c>
      <c r="E20" s="14" t="s">
        <v>179</v>
      </c>
      <c r="F20" s="14" t="s">
        <v>180</v>
      </c>
      <c r="G20" s="14" t="s">
        <v>181</v>
      </c>
      <c r="H20" s="14" t="s">
        <v>182</v>
      </c>
      <c r="I20" s="14" t="s">
        <v>180</v>
      </c>
      <c r="J20" s="14" t="s">
        <v>183</v>
      </c>
      <c r="K20" s="14" t="s">
        <v>184</v>
      </c>
      <c r="L20" s="14" t="s">
        <v>180</v>
      </c>
      <c r="M20" s="14" t="s">
        <v>185</v>
      </c>
      <c r="N20" s="14" t="s">
        <v>180</v>
      </c>
      <c r="O20" s="14" t="s">
        <v>186</v>
      </c>
      <c r="P20" s="14" t="s">
        <v>187</v>
      </c>
      <c r="Q20" s="14" t="s">
        <v>188</v>
      </c>
      <c r="R20" s="14" t="s">
        <v>189</v>
      </c>
      <c r="S20" s="14" t="s">
        <v>186</v>
      </c>
      <c r="T20" s="14" t="s">
        <v>187</v>
      </c>
      <c r="U20" s="14" t="s">
        <v>190</v>
      </c>
      <c r="V20" s="14" t="s">
        <v>191</v>
      </c>
      <c r="W20" s="14" t="s">
        <v>185</v>
      </c>
      <c r="X20" s="14" t="s">
        <v>180</v>
      </c>
    </row>
    <row r="21" spans="2:24" x14ac:dyDescent="0.25">
      <c r="B21" s="9">
        <v>2017</v>
      </c>
      <c r="C21" s="17" t="s">
        <v>23</v>
      </c>
      <c r="D21" s="14" t="s">
        <v>178</v>
      </c>
      <c r="E21" s="14" t="s">
        <v>179</v>
      </c>
      <c r="F21" s="17" t="s">
        <v>180</v>
      </c>
      <c r="G21" s="14" t="s">
        <v>181</v>
      </c>
      <c r="H21" s="14" t="s">
        <v>182</v>
      </c>
      <c r="I21" s="17" t="s">
        <v>180</v>
      </c>
      <c r="J21" s="14" t="s">
        <v>183</v>
      </c>
      <c r="K21" s="14" t="s">
        <v>184</v>
      </c>
      <c r="L21" s="17" t="s">
        <v>180</v>
      </c>
      <c r="M21" s="14" t="s">
        <v>185</v>
      </c>
      <c r="N21" s="17" t="s">
        <v>180</v>
      </c>
      <c r="O21" s="14" t="s">
        <v>186</v>
      </c>
      <c r="P21" s="14" t="s">
        <v>187</v>
      </c>
      <c r="Q21" s="14" t="s">
        <v>188</v>
      </c>
      <c r="R21" s="14" t="s">
        <v>189</v>
      </c>
      <c r="S21" s="14" t="s">
        <v>186</v>
      </c>
      <c r="T21" s="14" t="s">
        <v>187</v>
      </c>
      <c r="U21" s="14" t="s">
        <v>190</v>
      </c>
      <c r="V21" s="14" t="s">
        <v>191</v>
      </c>
      <c r="W21" s="14" t="s">
        <v>185</v>
      </c>
      <c r="X21" s="14" t="s">
        <v>180</v>
      </c>
    </row>
    <row r="22" spans="2:24" x14ac:dyDescent="0.25">
      <c r="B22" s="9">
        <v>2017</v>
      </c>
      <c r="C22" s="17" t="s">
        <v>24</v>
      </c>
      <c r="D22" s="14" t="s">
        <v>213</v>
      </c>
      <c r="E22" s="14" t="s">
        <v>214</v>
      </c>
      <c r="F22" s="17" t="s">
        <v>215</v>
      </c>
      <c r="G22" s="14" t="s">
        <v>216</v>
      </c>
      <c r="H22" s="14" t="s">
        <v>217</v>
      </c>
      <c r="I22" s="17" t="s">
        <v>215</v>
      </c>
      <c r="J22" s="14" t="s">
        <v>218</v>
      </c>
      <c r="K22" s="14" t="s">
        <v>219</v>
      </c>
      <c r="L22" s="17" t="s">
        <v>215</v>
      </c>
      <c r="M22" s="14" t="s">
        <v>220</v>
      </c>
      <c r="N22" s="17" t="s">
        <v>215</v>
      </c>
      <c r="O22" s="14" t="s">
        <v>221</v>
      </c>
      <c r="P22" s="14" t="s">
        <v>222</v>
      </c>
      <c r="Q22" s="14" t="s">
        <v>223</v>
      </c>
      <c r="R22" s="14" t="s">
        <v>224</v>
      </c>
      <c r="S22" s="14" t="s">
        <v>221</v>
      </c>
      <c r="T22" s="14" t="s">
        <v>222</v>
      </c>
      <c r="U22" s="14" t="s">
        <v>225</v>
      </c>
      <c r="V22" s="14" t="s">
        <v>226</v>
      </c>
      <c r="W22" s="14" t="s">
        <v>220</v>
      </c>
      <c r="X22" s="14" t="s">
        <v>215</v>
      </c>
    </row>
    <row r="23" spans="2:24" x14ac:dyDescent="0.25">
      <c r="B23" s="9">
        <v>2017</v>
      </c>
      <c r="C23" s="17" t="s">
        <v>25</v>
      </c>
      <c r="D23" s="14" t="s">
        <v>213</v>
      </c>
      <c r="E23" s="14" t="s">
        <v>214</v>
      </c>
      <c r="F23" s="17" t="s">
        <v>215</v>
      </c>
      <c r="G23" s="14" t="s">
        <v>216</v>
      </c>
      <c r="H23" s="14" t="s">
        <v>217</v>
      </c>
      <c r="I23" s="17" t="s">
        <v>215</v>
      </c>
      <c r="J23" s="14" t="s">
        <v>218</v>
      </c>
      <c r="K23" s="14" t="s">
        <v>219</v>
      </c>
      <c r="L23" s="17" t="s">
        <v>215</v>
      </c>
      <c r="M23" s="14" t="s">
        <v>220</v>
      </c>
      <c r="N23" s="17" t="s">
        <v>215</v>
      </c>
      <c r="O23" s="14" t="s">
        <v>221</v>
      </c>
      <c r="P23" s="14" t="s">
        <v>222</v>
      </c>
      <c r="Q23" s="14" t="s">
        <v>223</v>
      </c>
      <c r="R23" s="14" t="s">
        <v>224</v>
      </c>
      <c r="S23" s="14" t="s">
        <v>221</v>
      </c>
      <c r="T23" s="14" t="s">
        <v>222</v>
      </c>
      <c r="U23" s="14" t="s">
        <v>225</v>
      </c>
      <c r="V23" s="14" t="s">
        <v>226</v>
      </c>
      <c r="W23" s="14" t="s">
        <v>220</v>
      </c>
      <c r="X23" s="14" t="s">
        <v>215</v>
      </c>
    </row>
    <row r="24" spans="2:24" x14ac:dyDescent="0.25">
      <c r="B24" s="9">
        <v>2017</v>
      </c>
      <c r="C24" s="17" t="s">
        <v>28</v>
      </c>
      <c r="D24" s="14" t="s">
        <v>213</v>
      </c>
      <c r="E24" s="1" t="s">
        <v>214</v>
      </c>
      <c r="F24" s="1" t="s">
        <v>215</v>
      </c>
      <c r="G24" s="14" t="s">
        <v>216</v>
      </c>
      <c r="H24" s="14" t="s">
        <v>217</v>
      </c>
      <c r="I24" s="1" t="s">
        <v>215</v>
      </c>
      <c r="J24" s="14" t="s">
        <v>218</v>
      </c>
      <c r="K24" s="14" t="s">
        <v>219</v>
      </c>
      <c r="L24" s="1" t="s">
        <v>215</v>
      </c>
      <c r="M24" s="14" t="s">
        <v>220</v>
      </c>
      <c r="N24" s="1" t="s">
        <v>215</v>
      </c>
      <c r="O24" s="14" t="s">
        <v>221</v>
      </c>
      <c r="P24" s="14" t="s">
        <v>222</v>
      </c>
      <c r="Q24" s="14" t="s">
        <v>223</v>
      </c>
      <c r="R24" s="14" t="s">
        <v>224</v>
      </c>
      <c r="S24" s="14" t="s">
        <v>221</v>
      </c>
      <c r="T24" s="14" t="s">
        <v>222</v>
      </c>
      <c r="U24" s="14" t="s">
        <v>225</v>
      </c>
      <c r="V24" s="14" t="s">
        <v>226</v>
      </c>
      <c r="W24" s="14" t="s">
        <v>220</v>
      </c>
      <c r="X24" s="1" t="s">
        <v>215</v>
      </c>
    </row>
    <row r="25" spans="2:24" x14ac:dyDescent="0.25">
      <c r="B25" s="9">
        <v>2017</v>
      </c>
      <c r="C25" s="24" t="s">
        <v>29</v>
      </c>
      <c r="D25" s="14" t="s">
        <v>213</v>
      </c>
      <c r="E25" s="14" t="s">
        <v>214</v>
      </c>
      <c r="F25" s="17" t="s">
        <v>215</v>
      </c>
      <c r="G25" s="2" t="s">
        <v>216</v>
      </c>
      <c r="H25" s="2" t="s">
        <v>217</v>
      </c>
      <c r="I25" s="17" t="s">
        <v>215</v>
      </c>
      <c r="J25" s="2" t="s">
        <v>218</v>
      </c>
      <c r="K25" s="2" t="s">
        <v>219</v>
      </c>
      <c r="L25" s="17" t="s">
        <v>215</v>
      </c>
      <c r="M25" s="14" t="s">
        <v>220</v>
      </c>
      <c r="N25" s="17" t="s">
        <v>215</v>
      </c>
      <c r="O25" s="2" t="s">
        <v>221</v>
      </c>
      <c r="P25" s="2" t="s">
        <v>222</v>
      </c>
      <c r="Q25" s="2" t="s">
        <v>223</v>
      </c>
      <c r="R25" s="2" t="s">
        <v>224</v>
      </c>
      <c r="S25" s="2" t="s">
        <v>221</v>
      </c>
      <c r="T25" s="2" t="s">
        <v>222</v>
      </c>
      <c r="U25" s="14" t="s">
        <v>225</v>
      </c>
      <c r="V25" s="14" t="s">
        <v>226</v>
      </c>
      <c r="W25" s="14" t="s">
        <v>220</v>
      </c>
      <c r="X25" s="17" t="s">
        <v>215</v>
      </c>
    </row>
    <row r="26" spans="2:24" x14ac:dyDescent="0.25">
      <c r="B26" s="5"/>
      <c r="C26" s="31"/>
      <c r="D26" s="41"/>
      <c r="E26" s="39" t="s">
        <v>37</v>
      </c>
      <c r="F26" s="11" t="s">
        <v>38</v>
      </c>
      <c r="G26" s="33"/>
      <c r="H26" s="11" t="s">
        <v>37</v>
      </c>
      <c r="I26" s="11" t="s">
        <v>38</v>
      </c>
      <c r="J26" s="33"/>
      <c r="K26" s="11" t="s">
        <v>37</v>
      </c>
      <c r="L26" s="11" t="s">
        <v>38</v>
      </c>
      <c r="M26" s="33"/>
      <c r="N26" s="11" t="s">
        <v>37</v>
      </c>
      <c r="O26" s="33"/>
      <c r="P26" s="11" t="s">
        <v>37</v>
      </c>
      <c r="Q26" s="33"/>
      <c r="R26" s="11" t="s">
        <v>37</v>
      </c>
      <c r="S26" s="33"/>
      <c r="T26" s="33"/>
      <c r="U26" s="33"/>
      <c r="V26" s="33"/>
      <c r="W26" s="33"/>
      <c r="X26" s="33"/>
    </row>
    <row r="27" spans="2:24" x14ac:dyDescent="0.25">
      <c r="B27" s="14">
        <v>2017</v>
      </c>
      <c r="C27" s="17" t="s">
        <v>30</v>
      </c>
      <c r="D27" s="14" t="s">
        <v>213</v>
      </c>
      <c r="E27" s="14" t="s">
        <v>237</v>
      </c>
      <c r="F27" s="17" t="s">
        <v>238</v>
      </c>
      <c r="G27" s="14" t="s">
        <v>216</v>
      </c>
      <c r="H27" s="14" t="s">
        <v>239</v>
      </c>
      <c r="I27" s="17" t="s">
        <v>238</v>
      </c>
      <c r="J27" s="14" t="s">
        <v>218</v>
      </c>
      <c r="K27" s="14" t="s">
        <v>240</v>
      </c>
      <c r="L27" s="17" t="s">
        <v>238</v>
      </c>
      <c r="M27" s="14" t="s">
        <v>220</v>
      </c>
      <c r="N27" s="17" t="s">
        <v>238</v>
      </c>
      <c r="O27" s="14" t="s">
        <v>221</v>
      </c>
      <c r="P27" s="14" t="s">
        <v>241</v>
      </c>
      <c r="Q27" s="14" t="s">
        <v>223</v>
      </c>
      <c r="R27" s="14" t="s">
        <v>242</v>
      </c>
      <c r="S27" s="14" t="s">
        <v>221</v>
      </c>
      <c r="T27" s="14" t="s">
        <v>241</v>
      </c>
      <c r="U27" s="14" t="s">
        <v>225</v>
      </c>
      <c r="V27" s="14" t="s">
        <v>243</v>
      </c>
      <c r="W27" s="14" t="s">
        <v>220</v>
      </c>
      <c r="X27" s="26" t="s">
        <v>238</v>
      </c>
    </row>
    <row r="28" spans="2:24" x14ac:dyDescent="0.25">
      <c r="B28" s="14">
        <v>2017</v>
      </c>
      <c r="C28" s="17" t="s">
        <v>31</v>
      </c>
      <c r="D28" s="14" t="s">
        <v>213</v>
      </c>
      <c r="E28" s="14" t="s">
        <v>237</v>
      </c>
      <c r="F28" s="17" t="s">
        <v>238</v>
      </c>
      <c r="G28" s="14" t="s">
        <v>216</v>
      </c>
      <c r="H28" s="14" t="s">
        <v>239</v>
      </c>
      <c r="I28" s="17" t="s">
        <v>238</v>
      </c>
      <c r="J28" s="14" t="s">
        <v>218</v>
      </c>
      <c r="K28" s="14" t="s">
        <v>240</v>
      </c>
      <c r="L28" s="17" t="s">
        <v>238</v>
      </c>
      <c r="M28" s="14" t="s">
        <v>220</v>
      </c>
      <c r="N28" s="17" t="s">
        <v>238</v>
      </c>
      <c r="O28" s="14" t="s">
        <v>221</v>
      </c>
      <c r="P28" s="14" t="s">
        <v>241</v>
      </c>
      <c r="Q28" s="14" t="s">
        <v>223</v>
      </c>
      <c r="R28" s="14" t="s">
        <v>242</v>
      </c>
      <c r="S28" s="14" t="s">
        <v>221</v>
      </c>
      <c r="T28" s="14" t="s">
        <v>241</v>
      </c>
      <c r="U28" s="14" t="s">
        <v>225</v>
      </c>
      <c r="V28" s="14" t="s">
        <v>243</v>
      </c>
      <c r="W28" s="14" t="s">
        <v>220</v>
      </c>
      <c r="X28" s="17" t="s">
        <v>238</v>
      </c>
    </row>
    <row r="29" spans="2:24" x14ac:dyDescent="0.25">
      <c r="B29" s="14">
        <v>2017</v>
      </c>
      <c r="C29" s="17" t="s">
        <v>32</v>
      </c>
      <c r="D29" s="14" t="s">
        <v>213</v>
      </c>
      <c r="E29" s="14" t="s">
        <v>237</v>
      </c>
      <c r="F29" s="17" t="s">
        <v>238</v>
      </c>
      <c r="G29" s="14" t="s">
        <v>216</v>
      </c>
      <c r="H29" s="14" t="s">
        <v>239</v>
      </c>
      <c r="I29" s="17" t="s">
        <v>238</v>
      </c>
      <c r="J29" s="14" t="s">
        <v>218</v>
      </c>
      <c r="K29" s="14" t="s">
        <v>240</v>
      </c>
      <c r="L29" s="17" t="s">
        <v>238</v>
      </c>
      <c r="M29" s="14" t="s">
        <v>220</v>
      </c>
      <c r="N29" s="17" t="s">
        <v>238</v>
      </c>
      <c r="O29" s="14" t="s">
        <v>221</v>
      </c>
      <c r="P29" s="14" t="s">
        <v>241</v>
      </c>
      <c r="Q29" s="14" t="s">
        <v>223</v>
      </c>
      <c r="R29" s="14" t="s">
        <v>242</v>
      </c>
      <c r="S29" s="14" t="s">
        <v>221</v>
      </c>
      <c r="T29" s="14" t="s">
        <v>241</v>
      </c>
      <c r="U29" s="14" t="s">
        <v>225</v>
      </c>
      <c r="V29" s="14" t="s">
        <v>243</v>
      </c>
      <c r="W29" s="14" t="s">
        <v>220</v>
      </c>
      <c r="X29" s="14" t="s">
        <v>238</v>
      </c>
    </row>
    <row r="30" spans="2:24" x14ac:dyDescent="0.25">
      <c r="B30" s="14">
        <v>2017</v>
      </c>
      <c r="C30" s="24" t="s">
        <v>33</v>
      </c>
      <c r="D30" s="14" t="s">
        <v>213</v>
      </c>
      <c r="E30" s="14" t="s">
        <v>237</v>
      </c>
      <c r="F30" s="17" t="s">
        <v>238</v>
      </c>
      <c r="G30" s="14" t="s">
        <v>216</v>
      </c>
      <c r="H30" s="14" t="s">
        <v>239</v>
      </c>
      <c r="I30" s="17" t="s">
        <v>238</v>
      </c>
      <c r="J30" s="14" t="s">
        <v>218</v>
      </c>
      <c r="K30" s="14" t="s">
        <v>240</v>
      </c>
      <c r="L30" s="17" t="s">
        <v>238</v>
      </c>
      <c r="M30" s="14" t="s">
        <v>220</v>
      </c>
      <c r="N30" s="17" t="s">
        <v>238</v>
      </c>
      <c r="O30" s="14" t="s">
        <v>221</v>
      </c>
      <c r="P30" s="14" t="s">
        <v>241</v>
      </c>
      <c r="Q30" s="14" t="s">
        <v>223</v>
      </c>
      <c r="R30" s="14" t="s">
        <v>242</v>
      </c>
      <c r="S30" s="14" t="s">
        <v>221</v>
      </c>
      <c r="T30" s="14" t="s">
        <v>241</v>
      </c>
      <c r="U30" s="14" t="s">
        <v>225</v>
      </c>
      <c r="V30" s="14" t="s">
        <v>243</v>
      </c>
      <c r="W30" s="14" t="s">
        <v>220</v>
      </c>
      <c r="X30" s="17" t="s">
        <v>238</v>
      </c>
    </row>
    <row r="31" spans="2:24" x14ac:dyDescent="0.25">
      <c r="B31" s="14">
        <v>2017</v>
      </c>
      <c r="C31" s="24" t="s">
        <v>34</v>
      </c>
      <c r="D31" s="14" t="s">
        <v>213</v>
      </c>
      <c r="E31" s="14" t="s">
        <v>237</v>
      </c>
      <c r="F31" s="17" t="s">
        <v>238</v>
      </c>
      <c r="G31" s="14" t="s">
        <v>216</v>
      </c>
      <c r="H31" s="14" t="s">
        <v>239</v>
      </c>
      <c r="I31" s="17" t="s">
        <v>238</v>
      </c>
      <c r="J31" s="14" t="s">
        <v>218</v>
      </c>
      <c r="K31" s="14" t="s">
        <v>240</v>
      </c>
      <c r="L31" s="17" t="s">
        <v>238</v>
      </c>
      <c r="M31" s="14" t="s">
        <v>220</v>
      </c>
      <c r="N31" s="17" t="s">
        <v>238</v>
      </c>
      <c r="O31" s="14" t="s">
        <v>221</v>
      </c>
      <c r="P31" s="14" t="s">
        <v>241</v>
      </c>
      <c r="Q31" s="14" t="s">
        <v>223</v>
      </c>
      <c r="R31" s="14" t="s">
        <v>242</v>
      </c>
      <c r="S31" s="14" t="s">
        <v>221</v>
      </c>
      <c r="T31" s="14" t="s">
        <v>241</v>
      </c>
      <c r="U31" s="14" t="s">
        <v>225</v>
      </c>
      <c r="V31" s="14" t="s">
        <v>243</v>
      </c>
      <c r="W31" s="14" t="s">
        <v>220</v>
      </c>
      <c r="X31" s="17" t="s">
        <v>238</v>
      </c>
    </row>
    <row r="32" spans="2:24" x14ac:dyDescent="0.25">
      <c r="B32" s="14">
        <v>2018</v>
      </c>
      <c r="C32" s="24" t="s">
        <v>16</v>
      </c>
      <c r="D32" s="14" t="s">
        <v>213</v>
      </c>
      <c r="E32" s="14" t="s">
        <v>237</v>
      </c>
      <c r="F32" s="17" t="s">
        <v>238</v>
      </c>
      <c r="G32" s="14" t="s">
        <v>216</v>
      </c>
      <c r="H32" s="14" t="s">
        <v>239</v>
      </c>
      <c r="I32" s="17" t="s">
        <v>238</v>
      </c>
      <c r="J32" s="14" t="s">
        <v>218</v>
      </c>
      <c r="K32" s="14" t="s">
        <v>240</v>
      </c>
      <c r="L32" s="17" t="s">
        <v>238</v>
      </c>
      <c r="M32" s="14" t="s">
        <v>220</v>
      </c>
      <c r="N32" s="17" t="s">
        <v>238</v>
      </c>
      <c r="O32" s="14" t="s">
        <v>221</v>
      </c>
      <c r="P32" s="14" t="s">
        <v>241</v>
      </c>
      <c r="Q32" s="14" t="s">
        <v>223</v>
      </c>
      <c r="R32" s="14" t="s">
        <v>242</v>
      </c>
      <c r="S32" s="14" t="s">
        <v>221</v>
      </c>
      <c r="T32" s="14" t="s">
        <v>241</v>
      </c>
      <c r="U32" s="14" t="s">
        <v>225</v>
      </c>
      <c r="V32" s="14" t="s">
        <v>243</v>
      </c>
      <c r="W32" s="14" t="s">
        <v>220</v>
      </c>
      <c r="X32" s="17" t="s">
        <v>238</v>
      </c>
    </row>
    <row r="33" spans="2:24" x14ac:dyDescent="0.25">
      <c r="B33" s="23"/>
      <c r="C33" s="25"/>
      <c r="D33" s="21"/>
      <c r="E33" s="22" t="s">
        <v>39</v>
      </c>
      <c r="F33" s="22" t="s">
        <v>40</v>
      </c>
      <c r="G33" s="21"/>
      <c r="H33" s="22" t="s">
        <v>39</v>
      </c>
      <c r="I33" s="22" t="s">
        <v>40</v>
      </c>
      <c r="J33" s="21"/>
      <c r="K33" s="22" t="s">
        <v>39</v>
      </c>
      <c r="L33" s="22" t="s">
        <v>40</v>
      </c>
      <c r="M33" s="21"/>
      <c r="N33" s="22" t="s">
        <v>39</v>
      </c>
      <c r="O33" s="43"/>
      <c r="P33" s="22" t="s">
        <v>39</v>
      </c>
      <c r="Q33" s="21"/>
      <c r="R33" s="22" t="s">
        <v>39</v>
      </c>
      <c r="S33" s="21"/>
      <c r="T33" s="21"/>
      <c r="U33" s="21"/>
      <c r="V33" s="21"/>
      <c r="W33" s="21"/>
      <c r="X33" s="21"/>
    </row>
    <row r="34" spans="2:24" x14ac:dyDescent="0.25">
      <c r="B34" s="2">
        <v>2018</v>
      </c>
      <c r="C34" s="7" t="s">
        <v>22</v>
      </c>
      <c r="D34" s="14" t="s">
        <v>258</v>
      </c>
      <c r="E34" s="14" t="s">
        <v>237</v>
      </c>
      <c r="F34" s="14" t="s">
        <v>238</v>
      </c>
      <c r="G34" s="14" t="s">
        <v>259</v>
      </c>
      <c r="H34" s="14" t="s">
        <v>239</v>
      </c>
      <c r="I34" s="14" t="s">
        <v>238</v>
      </c>
      <c r="J34" s="14" t="s">
        <v>260</v>
      </c>
      <c r="K34" s="14" t="s">
        <v>240</v>
      </c>
      <c r="L34" s="14" t="s">
        <v>238</v>
      </c>
      <c r="M34" s="14" t="s">
        <v>261</v>
      </c>
      <c r="N34" s="14" t="s">
        <v>238</v>
      </c>
      <c r="O34" s="44" t="s">
        <v>262</v>
      </c>
      <c r="P34" s="44" t="s">
        <v>241</v>
      </c>
      <c r="Q34" s="14" t="s">
        <v>263</v>
      </c>
      <c r="R34" s="14" t="s">
        <v>242</v>
      </c>
      <c r="S34" s="14" t="s">
        <v>262</v>
      </c>
      <c r="T34" s="42" t="s">
        <v>241</v>
      </c>
      <c r="U34" s="14" t="s">
        <v>264</v>
      </c>
      <c r="V34" s="14" t="s">
        <v>243</v>
      </c>
      <c r="W34" s="14" t="s">
        <v>261</v>
      </c>
      <c r="X34" s="14" t="s">
        <v>238</v>
      </c>
    </row>
    <row r="35" spans="2:24" x14ac:dyDescent="0.25">
      <c r="B35" s="2">
        <v>2018</v>
      </c>
      <c r="C35" s="7" t="s">
        <v>23</v>
      </c>
      <c r="D35" s="14" t="s">
        <v>258</v>
      </c>
      <c r="E35" s="14" t="s">
        <v>237</v>
      </c>
      <c r="F35" s="14" t="s">
        <v>238</v>
      </c>
      <c r="G35" s="14" t="s">
        <v>259</v>
      </c>
      <c r="H35" s="14" t="s">
        <v>239</v>
      </c>
      <c r="I35" s="14" t="s">
        <v>238</v>
      </c>
      <c r="J35" s="14" t="s">
        <v>260</v>
      </c>
      <c r="K35" s="14" t="s">
        <v>240</v>
      </c>
      <c r="L35" s="14" t="s">
        <v>238</v>
      </c>
      <c r="M35" s="14" t="s">
        <v>261</v>
      </c>
      <c r="N35" s="14" t="s">
        <v>238</v>
      </c>
      <c r="O35" s="14" t="s">
        <v>262</v>
      </c>
      <c r="P35" s="46" t="s">
        <v>241</v>
      </c>
      <c r="Q35" s="16" t="s">
        <v>263</v>
      </c>
      <c r="R35" s="14" t="s">
        <v>242</v>
      </c>
      <c r="S35" s="14" t="s">
        <v>262</v>
      </c>
      <c r="T35" s="45" t="s">
        <v>241</v>
      </c>
      <c r="U35" s="14" t="s">
        <v>264</v>
      </c>
      <c r="V35" s="14" t="s">
        <v>243</v>
      </c>
      <c r="W35" s="14" t="s">
        <v>261</v>
      </c>
      <c r="X35" s="14" t="s">
        <v>238</v>
      </c>
    </row>
    <row r="36" spans="2:24" x14ac:dyDescent="0.25">
      <c r="B36" s="2">
        <v>2018</v>
      </c>
      <c r="C36" s="8" t="s">
        <v>24</v>
      </c>
      <c r="D36" s="16" t="s">
        <v>258</v>
      </c>
      <c r="E36" s="28" t="s">
        <v>237</v>
      </c>
      <c r="F36" s="28" t="s">
        <v>238</v>
      </c>
      <c r="G36" s="16" t="s">
        <v>259</v>
      </c>
      <c r="H36" s="16" t="s">
        <v>239</v>
      </c>
      <c r="I36" s="28" t="s">
        <v>238</v>
      </c>
      <c r="J36" s="16" t="s">
        <v>260</v>
      </c>
      <c r="K36" s="16" t="s">
        <v>240</v>
      </c>
      <c r="L36" s="28" t="s">
        <v>238</v>
      </c>
      <c r="M36" s="16" t="s">
        <v>261</v>
      </c>
      <c r="N36" s="28" t="s">
        <v>238</v>
      </c>
      <c r="O36" s="16" t="s">
        <v>262</v>
      </c>
      <c r="P36" s="46" t="s">
        <v>241</v>
      </c>
      <c r="Q36" s="16" t="s">
        <v>263</v>
      </c>
      <c r="R36" s="16" t="s">
        <v>242</v>
      </c>
      <c r="S36" s="16" t="s">
        <v>262</v>
      </c>
      <c r="T36" s="16" t="s">
        <v>241</v>
      </c>
      <c r="U36" t="s">
        <v>264</v>
      </c>
      <c r="V36" s="40" t="s">
        <v>243</v>
      </c>
      <c r="W36" s="16" t="s">
        <v>261</v>
      </c>
      <c r="X36" s="28" t="s">
        <v>238</v>
      </c>
    </row>
    <row r="37" spans="2:24" x14ac:dyDescent="0.25">
      <c r="B37" s="9">
        <v>2018</v>
      </c>
      <c r="C37" s="17" t="s">
        <v>25</v>
      </c>
      <c r="D37" s="14" t="s">
        <v>258</v>
      </c>
      <c r="E37" s="14" t="s">
        <v>237</v>
      </c>
      <c r="F37" s="17" t="s">
        <v>238</v>
      </c>
      <c r="G37" s="14" t="s">
        <v>259</v>
      </c>
      <c r="H37" s="14" t="s">
        <v>239</v>
      </c>
      <c r="I37" s="17" t="s">
        <v>238</v>
      </c>
      <c r="J37" s="14" t="s">
        <v>260</v>
      </c>
      <c r="K37" s="14" t="s">
        <v>240</v>
      </c>
      <c r="L37" s="17" t="s">
        <v>238</v>
      </c>
      <c r="M37" s="14" t="s">
        <v>261</v>
      </c>
      <c r="N37" s="17" t="s">
        <v>238</v>
      </c>
      <c r="O37" s="14" t="s">
        <v>262</v>
      </c>
      <c r="P37" s="14" t="s">
        <v>241</v>
      </c>
      <c r="Q37" s="14" t="s">
        <v>263</v>
      </c>
      <c r="R37" s="14" t="s">
        <v>242</v>
      </c>
      <c r="S37" s="14" t="s">
        <v>262</v>
      </c>
      <c r="T37" s="14" t="s">
        <v>241</v>
      </c>
      <c r="U37" s="14" t="s">
        <v>264</v>
      </c>
      <c r="V37" s="14" t="s">
        <v>243</v>
      </c>
      <c r="W37" s="14" t="s">
        <v>261</v>
      </c>
      <c r="X37" s="17" t="s">
        <v>238</v>
      </c>
    </row>
    <row r="38" spans="2:24" x14ac:dyDescent="0.25">
      <c r="B38" s="9">
        <v>2018</v>
      </c>
      <c r="C38" s="17" t="s">
        <v>28</v>
      </c>
      <c r="D38" s="14" t="s">
        <v>279</v>
      </c>
      <c r="E38" s="14" t="s">
        <v>280</v>
      </c>
      <c r="F38" s="17" t="s">
        <v>281</v>
      </c>
      <c r="G38" s="14" t="s">
        <v>282</v>
      </c>
      <c r="H38" s="14" t="s">
        <v>283</v>
      </c>
      <c r="I38" s="17" t="s">
        <v>281</v>
      </c>
      <c r="J38" s="14" t="s">
        <v>284</v>
      </c>
      <c r="K38" s="14" t="s">
        <v>285</v>
      </c>
      <c r="L38" s="17" t="s">
        <v>281</v>
      </c>
      <c r="M38" s="14" t="s">
        <v>286</v>
      </c>
      <c r="N38" s="17" t="s">
        <v>281</v>
      </c>
      <c r="O38" s="14" t="s">
        <v>287</v>
      </c>
      <c r="P38" s="14" t="s">
        <v>288</v>
      </c>
      <c r="Q38" s="14" t="s">
        <v>289</v>
      </c>
      <c r="R38" s="14" t="s">
        <v>290</v>
      </c>
      <c r="S38" s="14" t="s">
        <v>287</v>
      </c>
      <c r="T38" s="14" t="s">
        <v>288</v>
      </c>
      <c r="U38" s="14" t="s">
        <v>291</v>
      </c>
      <c r="V38" s="14" t="s">
        <v>292</v>
      </c>
      <c r="W38" s="14" t="s">
        <v>286</v>
      </c>
      <c r="X38" s="17" t="s">
        <v>281</v>
      </c>
    </row>
    <row r="39" spans="2:24" x14ac:dyDescent="0.25">
      <c r="B39" s="9">
        <v>2018</v>
      </c>
      <c r="C39" s="17" t="s">
        <v>29</v>
      </c>
      <c r="D39" s="14" t="s">
        <v>279</v>
      </c>
      <c r="E39" s="14" t="s">
        <v>280</v>
      </c>
      <c r="F39" s="17" t="s">
        <v>281</v>
      </c>
      <c r="G39" s="14" t="s">
        <v>282</v>
      </c>
      <c r="H39" s="14" t="s">
        <v>283</v>
      </c>
      <c r="I39" s="17" t="s">
        <v>281</v>
      </c>
      <c r="J39" s="14" t="s">
        <v>284</v>
      </c>
      <c r="K39" s="14" t="s">
        <v>285</v>
      </c>
      <c r="L39" s="17" t="s">
        <v>281</v>
      </c>
      <c r="M39" s="14" t="s">
        <v>286</v>
      </c>
      <c r="N39" s="17" t="s">
        <v>281</v>
      </c>
      <c r="O39" s="14" t="s">
        <v>287</v>
      </c>
      <c r="P39" s="14" t="s">
        <v>288</v>
      </c>
      <c r="Q39" s="14" t="s">
        <v>289</v>
      </c>
      <c r="R39" s="14" t="s">
        <v>290</v>
      </c>
      <c r="S39" s="14" t="s">
        <v>287</v>
      </c>
      <c r="T39" s="14" t="s">
        <v>288</v>
      </c>
      <c r="U39" s="14" t="s">
        <v>291</v>
      </c>
      <c r="V39" s="14" t="s">
        <v>292</v>
      </c>
      <c r="W39" s="14" t="s">
        <v>286</v>
      </c>
      <c r="X39" s="17" t="s">
        <v>281</v>
      </c>
    </row>
    <row r="40" spans="2:24" x14ac:dyDescent="0.25">
      <c r="B40" s="9">
        <v>2018</v>
      </c>
      <c r="C40" s="17" t="s">
        <v>30</v>
      </c>
      <c r="D40" s="14" t="s">
        <v>279</v>
      </c>
      <c r="E40" s="14" t="s">
        <v>302</v>
      </c>
      <c r="F40" s="14" t="s">
        <v>303</v>
      </c>
      <c r="G40" s="14" t="s">
        <v>282</v>
      </c>
      <c r="H40" s="14" t="s">
        <v>304</v>
      </c>
      <c r="I40" s="14" t="s">
        <v>303</v>
      </c>
      <c r="J40" s="14" t="s">
        <v>284</v>
      </c>
      <c r="K40" s="14" t="s">
        <v>305</v>
      </c>
      <c r="L40" s="14" t="s">
        <v>303</v>
      </c>
      <c r="M40" s="14" t="s">
        <v>286</v>
      </c>
      <c r="N40" s="14" t="s">
        <v>303</v>
      </c>
      <c r="O40" s="14" t="s">
        <v>287</v>
      </c>
      <c r="P40" s="14" t="s">
        <v>306</v>
      </c>
      <c r="Q40" s="14" t="s">
        <v>289</v>
      </c>
      <c r="R40" s="14" t="s">
        <v>307</v>
      </c>
      <c r="S40" s="14" t="s">
        <v>287</v>
      </c>
      <c r="T40" s="14" t="s">
        <v>306</v>
      </c>
      <c r="U40" s="14" t="s">
        <v>291</v>
      </c>
      <c r="V40" s="14" t="s">
        <v>308</v>
      </c>
      <c r="W40" s="14" t="s">
        <v>286</v>
      </c>
      <c r="X40" s="14" t="s">
        <v>303</v>
      </c>
    </row>
    <row r="41" spans="2:24" x14ac:dyDescent="0.25">
      <c r="B41" s="9">
        <v>2018</v>
      </c>
      <c r="C41" s="17" t="s">
        <v>31</v>
      </c>
      <c r="D41" s="14" t="s">
        <v>279</v>
      </c>
      <c r="E41" s="14" t="s">
        <v>302</v>
      </c>
      <c r="F41" s="14" t="s">
        <v>303</v>
      </c>
      <c r="G41" s="14" t="s">
        <v>282</v>
      </c>
      <c r="H41" s="14" t="s">
        <v>304</v>
      </c>
      <c r="I41" s="14" t="s">
        <v>303</v>
      </c>
      <c r="J41" s="14" t="s">
        <v>284</v>
      </c>
      <c r="K41" s="14" t="s">
        <v>305</v>
      </c>
      <c r="L41" s="14" t="s">
        <v>303</v>
      </c>
      <c r="M41" s="14" t="s">
        <v>286</v>
      </c>
      <c r="N41" s="14" t="s">
        <v>303</v>
      </c>
      <c r="O41" s="14" t="s">
        <v>287</v>
      </c>
      <c r="P41" s="14" t="s">
        <v>306</v>
      </c>
      <c r="Q41" s="14" t="s">
        <v>289</v>
      </c>
      <c r="R41" s="14" t="s">
        <v>307</v>
      </c>
      <c r="S41" s="14" t="s">
        <v>287</v>
      </c>
      <c r="T41" s="14" t="s">
        <v>306</v>
      </c>
      <c r="U41" s="14" t="s">
        <v>291</v>
      </c>
      <c r="V41" s="14" t="s">
        <v>308</v>
      </c>
      <c r="W41" s="14" t="s">
        <v>286</v>
      </c>
      <c r="X41" s="14" t="s">
        <v>303</v>
      </c>
    </row>
    <row r="42" spans="2:24" x14ac:dyDescent="0.25">
      <c r="B42" s="9">
        <v>2018</v>
      </c>
      <c r="C42" s="17" t="s">
        <v>32</v>
      </c>
      <c r="D42" s="49" t="s">
        <v>279</v>
      </c>
      <c r="E42" s="14" t="s">
        <v>302</v>
      </c>
      <c r="F42" s="49" t="s">
        <v>303</v>
      </c>
      <c r="G42" s="49" t="s">
        <v>282</v>
      </c>
      <c r="H42" s="49" t="s">
        <v>304</v>
      </c>
      <c r="I42" s="49" t="s">
        <v>303</v>
      </c>
      <c r="J42" s="49" t="s">
        <v>284</v>
      </c>
      <c r="K42" s="49" t="s">
        <v>305</v>
      </c>
      <c r="L42" s="49" t="s">
        <v>303</v>
      </c>
      <c r="M42" s="49" t="s">
        <v>286</v>
      </c>
      <c r="N42" s="49" t="s">
        <v>303</v>
      </c>
      <c r="O42" s="49" t="s">
        <v>287</v>
      </c>
      <c r="P42" s="49" t="s">
        <v>306</v>
      </c>
      <c r="Q42" s="49" t="s">
        <v>289</v>
      </c>
      <c r="R42" s="49" t="s">
        <v>307</v>
      </c>
      <c r="S42" s="49" t="s">
        <v>287</v>
      </c>
      <c r="T42" s="49" t="s">
        <v>306</v>
      </c>
      <c r="U42" s="49" t="s">
        <v>291</v>
      </c>
      <c r="V42" s="49" t="s">
        <v>308</v>
      </c>
      <c r="W42" s="49" t="s">
        <v>286</v>
      </c>
      <c r="X42" s="49" t="s">
        <v>303</v>
      </c>
    </row>
    <row r="43" spans="2:24" x14ac:dyDescent="0.25">
      <c r="B43" s="9">
        <v>2018</v>
      </c>
      <c r="C43" s="17" t="s">
        <v>33</v>
      </c>
      <c r="D43" s="14" t="s">
        <v>323</v>
      </c>
      <c r="E43" s="14" t="s">
        <v>324</v>
      </c>
      <c r="F43" s="14" t="s">
        <v>325</v>
      </c>
      <c r="G43" s="14" t="s">
        <v>326</v>
      </c>
      <c r="H43" s="14" t="s">
        <v>327</v>
      </c>
      <c r="I43" s="14" t="s">
        <v>325</v>
      </c>
      <c r="J43" s="14" t="s">
        <v>328</v>
      </c>
      <c r="K43" s="14" t="s">
        <v>329</v>
      </c>
      <c r="L43" s="14" t="s">
        <v>325</v>
      </c>
      <c r="M43" s="14" t="s">
        <v>330</v>
      </c>
      <c r="N43" s="14" t="s">
        <v>325</v>
      </c>
      <c r="O43" s="14" t="s">
        <v>331</v>
      </c>
      <c r="P43" s="14" t="s">
        <v>332</v>
      </c>
      <c r="Q43" s="14" t="s">
        <v>333</v>
      </c>
      <c r="R43" s="14" t="s">
        <v>334</v>
      </c>
      <c r="S43" s="14" t="s">
        <v>331</v>
      </c>
      <c r="T43" s="14" t="s">
        <v>332</v>
      </c>
      <c r="U43" s="14" t="s">
        <v>335</v>
      </c>
      <c r="V43" s="14" t="s">
        <v>336</v>
      </c>
      <c r="W43" s="14" t="s">
        <v>330</v>
      </c>
      <c r="X43" s="14" t="s">
        <v>325</v>
      </c>
    </row>
    <row r="44" spans="2:24" x14ac:dyDescent="0.25">
      <c r="B44" s="9">
        <v>2018</v>
      </c>
      <c r="C44" s="17" t="s">
        <v>34</v>
      </c>
      <c r="D44" s="14" t="s">
        <v>323</v>
      </c>
      <c r="E44" s="14" t="s">
        <v>337</v>
      </c>
      <c r="F44" s="14" t="s">
        <v>338</v>
      </c>
      <c r="G44" s="14" t="s">
        <v>326</v>
      </c>
      <c r="H44" s="14" t="s">
        <v>339</v>
      </c>
      <c r="I44" s="14" t="s">
        <v>338</v>
      </c>
      <c r="J44" s="14" t="s">
        <v>328</v>
      </c>
      <c r="K44" s="14" t="s">
        <v>340</v>
      </c>
      <c r="L44" s="14" t="s">
        <v>338</v>
      </c>
      <c r="M44" s="14" t="s">
        <v>330</v>
      </c>
      <c r="N44" s="14" t="s">
        <v>338</v>
      </c>
      <c r="O44" s="14" t="s">
        <v>331</v>
      </c>
      <c r="P44" s="14" t="s">
        <v>341</v>
      </c>
      <c r="Q44" s="14" t="s">
        <v>333</v>
      </c>
      <c r="R44" s="14" t="s">
        <v>342</v>
      </c>
      <c r="S44" s="14" t="s">
        <v>331</v>
      </c>
      <c r="T44" s="14" t="s">
        <v>341</v>
      </c>
      <c r="U44" s="14" t="s">
        <v>335</v>
      </c>
      <c r="V44" s="14" t="s">
        <v>343</v>
      </c>
      <c r="W44" s="14" t="s">
        <v>330</v>
      </c>
      <c r="X44" s="14" t="s">
        <v>338</v>
      </c>
    </row>
    <row r="45" spans="2:24" x14ac:dyDescent="0.25">
      <c r="B45" s="9">
        <v>2019</v>
      </c>
      <c r="C45" s="17" t="s">
        <v>16</v>
      </c>
      <c r="D45" s="14" t="s">
        <v>323</v>
      </c>
      <c r="E45" s="14" t="s">
        <v>337</v>
      </c>
      <c r="F45" s="14" t="s">
        <v>338</v>
      </c>
      <c r="G45" s="14" t="s">
        <v>326</v>
      </c>
      <c r="H45" s="14" t="s">
        <v>339</v>
      </c>
      <c r="I45" s="14" t="s">
        <v>338</v>
      </c>
      <c r="J45" s="14" t="s">
        <v>328</v>
      </c>
      <c r="K45" s="14" t="s">
        <v>340</v>
      </c>
      <c r="L45" s="14" t="s">
        <v>338</v>
      </c>
      <c r="M45" s="14" t="s">
        <v>330</v>
      </c>
      <c r="N45" s="14" t="s">
        <v>338</v>
      </c>
      <c r="O45" s="14" t="s">
        <v>331</v>
      </c>
      <c r="P45" s="14" t="s">
        <v>341</v>
      </c>
      <c r="Q45" s="14" t="s">
        <v>333</v>
      </c>
      <c r="R45" s="14" t="s">
        <v>342</v>
      </c>
      <c r="S45" s="14" t="s">
        <v>331</v>
      </c>
      <c r="T45" s="14" t="s">
        <v>341</v>
      </c>
      <c r="U45" s="14" t="s">
        <v>335</v>
      </c>
      <c r="V45" s="14" t="s">
        <v>343</v>
      </c>
      <c r="W45" s="14" t="s">
        <v>330</v>
      </c>
      <c r="X45" s="14" t="s">
        <v>338</v>
      </c>
    </row>
    <row r="46" spans="2:24" x14ac:dyDescent="0.25">
      <c r="B46" s="9">
        <v>2019</v>
      </c>
      <c r="C46" s="17" t="s">
        <v>22</v>
      </c>
      <c r="D46" s="14" t="s">
        <v>323</v>
      </c>
      <c r="E46" s="14" t="s">
        <v>351</v>
      </c>
      <c r="F46" s="14" t="s">
        <v>352</v>
      </c>
      <c r="G46" s="14" t="s">
        <v>326</v>
      </c>
      <c r="H46" s="14" t="s">
        <v>353</v>
      </c>
      <c r="I46" s="14" t="s">
        <v>352</v>
      </c>
      <c r="J46" s="14" t="s">
        <v>328</v>
      </c>
      <c r="K46" s="14" t="s">
        <v>354</v>
      </c>
      <c r="L46" s="14" t="s">
        <v>352</v>
      </c>
      <c r="M46" s="14" t="s">
        <v>330</v>
      </c>
      <c r="N46" s="14" t="s">
        <v>352</v>
      </c>
      <c r="O46" s="14" t="s">
        <v>331</v>
      </c>
      <c r="P46" s="14" t="s">
        <v>355</v>
      </c>
      <c r="Q46" s="14" t="s">
        <v>333</v>
      </c>
      <c r="R46" s="14" t="s">
        <v>356</v>
      </c>
      <c r="S46" s="14" t="s">
        <v>331</v>
      </c>
      <c r="T46" s="14" t="s">
        <v>355</v>
      </c>
      <c r="U46" s="14" t="s">
        <v>335</v>
      </c>
      <c r="V46" s="14" t="s">
        <v>357</v>
      </c>
      <c r="W46" s="14" t="s">
        <v>330</v>
      </c>
      <c r="X46" s="14" t="s">
        <v>352</v>
      </c>
    </row>
    <row r="47" spans="2:24" x14ac:dyDescent="0.25">
      <c r="B47" s="9">
        <v>2019</v>
      </c>
      <c r="C47" s="17" t="s">
        <v>23</v>
      </c>
      <c r="D47" s="14" t="s">
        <v>323</v>
      </c>
      <c r="E47" s="14" t="s">
        <v>351</v>
      </c>
      <c r="F47" s="14" t="s">
        <v>352</v>
      </c>
      <c r="G47" s="14" t="s">
        <v>326</v>
      </c>
      <c r="H47" s="14" t="s">
        <v>353</v>
      </c>
      <c r="I47" s="14" t="s">
        <v>352</v>
      </c>
      <c r="J47" s="14" t="s">
        <v>328</v>
      </c>
      <c r="K47" s="14" t="s">
        <v>354</v>
      </c>
      <c r="L47" s="14" t="s">
        <v>352</v>
      </c>
      <c r="M47" s="14" t="s">
        <v>330</v>
      </c>
      <c r="N47" s="14" t="s">
        <v>352</v>
      </c>
      <c r="O47" s="14" t="s">
        <v>331</v>
      </c>
      <c r="P47" s="14" t="s">
        <v>355</v>
      </c>
      <c r="Q47" s="14" t="s">
        <v>333</v>
      </c>
      <c r="R47" s="14" t="s">
        <v>356</v>
      </c>
      <c r="S47" s="14" t="s">
        <v>331</v>
      </c>
      <c r="T47" s="14" t="s">
        <v>355</v>
      </c>
      <c r="U47" s="14" t="s">
        <v>335</v>
      </c>
      <c r="V47" s="14" t="s">
        <v>357</v>
      </c>
      <c r="W47" s="14" t="s">
        <v>330</v>
      </c>
      <c r="X47" s="14" t="s">
        <v>352</v>
      </c>
    </row>
    <row r="48" spans="2:24" x14ac:dyDescent="0.25">
      <c r="B48" s="2">
        <v>2019</v>
      </c>
      <c r="C48" s="25" t="s">
        <v>24</v>
      </c>
      <c r="D48" s="14" t="s">
        <v>323</v>
      </c>
      <c r="E48" s="14" t="s">
        <v>351</v>
      </c>
      <c r="F48" s="14" t="s">
        <v>352</v>
      </c>
      <c r="G48" s="14" t="s">
        <v>326</v>
      </c>
      <c r="H48" s="14" t="s">
        <v>353</v>
      </c>
      <c r="I48" s="14" t="s">
        <v>352</v>
      </c>
      <c r="J48" s="14" t="s">
        <v>328</v>
      </c>
      <c r="K48" s="14" t="s">
        <v>354</v>
      </c>
      <c r="L48" s="14" t="s">
        <v>352</v>
      </c>
      <c r="M48" s="14" t="s">
        <v>330</v>
      </c>
      <c r="N48" s="14" t="s">
        <v>352</v>
      </c>
      <c r="O48" s="14" t="s">
        <v>331</v>
      </c>
      <c r="P48" s="14" t="s">
        <v>355</v>
      </c>
      <c r="Q48" s="14" t="s">
        <v>333</v>
      </c>
      <c r="R48" s="14" t="s">
        <v>356</v>
      </c>
      <c r="S48" s="14" t="s">
        <v>331</v>
      </c>
      <c r="T48" s="14" t="s">
        <v>355</v>
      </c>
      <c r="U48" s="14" t="s">
        <v>335</v>
      </c>
      <c r="V48" s="14" t="s">
        <v>357</v>
      </c>
      <c r="W48" s="14" t="s">
        <v>330</v>
      </c>
      <c r="X48" s="14" t="s">
        <v>352</v>
      </c>
    </row>
    <row r="49" spans="2:24" x14ac:dyDescent="0.25">
      <c r="B49" s="2">
        <v>2019</v>
      </c>
      <c r="C49" s="7" t="s">
        <v>25</v>
      </c>
      <c r="D49" s="14" t="s">
        <v>379</v>
      </c>
      <c r="E49" s="14" t="s">
        <v>380</v>
      </c>
      <c r="F49" s="14" t="s">
        <v>381</v>
      </c>
      <c r="G49" s="14" t="s">
        <v>382</v>
      </c>
      <c r="H49" s="14" t="s">
        <v>383</v>
      </c>
      <c r="I49" s="14" t="s">
        <v>381</v>
      </c>
      <c r="J49" s="14" t="s">
        <v>384</v>
      </c>
      <c r="K49" s="14" t="s">
        <v>385</v>
      </c>
      <c r="L49" s="14" t="s">
        <v>381</v>
      </c>
      <c r="M49" s="14" t="s">
        <v>386</v>
      </c>
      <c r="N49" s="14" t="s">
        <v>381</v>
      </c>
      <c r="O49" s="14" t="s">
        <v>387</v>
      </c>
      <c r="P49" s="14" t="s">
        <v>388</v>
      </c>
      <c r="Q49" s="14" t="s">
        <v>389</v>
      </c>
      <c r="R49" s="14" t="s">
        <v>390</v>
      </c>
      <c r="S49" s="14" t="s">
        <v>387</v>
      </c>
      <c r="T49" s="14" t="s">
        <v>388</v>
      </c>
      <c r="U49" s="14" t="s">
        <v>391</v>
      </c>
      <c r="V49" s="14" t="s">
        <v>392</v>
      </c>
      <c r="W49" s="14" t="s">
        <v>386</v>
      </c>
      <c r="X49" s="14" t="s">
        <v>381</v>
      </c>
    </row>
    <row r="50" spans="2:24" x14ac:dyDescent="0.25">
      <c r="B50" s="2">
        <v>2019</v>
      </c>
      <c r="C50" s="7" t="s">
        <v>28</v>
      </c>
      <c r="D50" s="14" t="s">
        <v>379</v>
      </c>
      <c r="E50" s="14" t="s">
        <v>380</v>
      </c>
      <c r="F50" s="14" t="s">
        <v>381</v>
      </c>
      <c r="G50" s="14" t="s">
        <v>382</v>
      </c>
      <c r="H50" s="14" t="s">
        <v>383</v>
      </c>
      <c r="I50" s="14" t="s">
        <v>381</v>
      </c>
      <c r="J50" s="14" t="s">
        <v>384</v>
      </c>
      <c r="K50" s="14" t="s">
        <v>385</v>
      </c>
      <c r="L50" s="14" t="s">
        <v>381</v>
      </c>
      <c r="M50" s="14" t="s">
        <v>386</v>
      </c>
      <c r="N50" s="14" t="s">
        <v>381</v>
      </c>
      <c r="O50" s="14" t="s">
        <v>387</v>
      </c>
      <c r="P50" s="14" t="s">
        <v>388</v>
      </c>
      <c r="Q50" s="14" t="s">
        <v>389</v>
      </c>
      <c r="R50" s="14" t="s">
        <v>390</v>
      </c>
      <c r="S50" s="14" t="s">
        <v>387</v>
      </c>
      <c r="T50" s="14" t="s">
        <v>388</v>
      </c>
      <c r="U50" s="14" t="s">
        <v>391</v>
      </c>
      <c r="V50" s="14" t="s">
        <v>392</v>
      </c>
      <c r="W50" s="14" t="s">
        <v>386</v>
      </c>
      <c r="X50" s="14" t="s">
        <v>381</v>
      </c>
    </row>
    <row r="51" spans="2:24" x14ac:dyDescent="0.25">
      <c r="B51" s="2">
        <v>2019</v>
      </c>
      <c r="C51" s="7" t="s">
        <v>29</v>
      </c>
      <c r="D51" s="14" t="s">
        <v>379</v>
      </c>
      <c r="E51" s="14" t="s">
        <v>380</v>
      </c>
      <c r="F51" s="14" t="s">
        <v>381</v>
      </c>
      <c r="G51" s="14" t="s">
        <v>382</v>
      </c>
      <c r="H51" s="14" t="s">
        <v>383</v>
      </c>
      <c r="I51" s="14" t="s">
        <v>381</v>
      </c>
      <c r="J51" s="14" t="s">
        <v>384</v>
      </c>
      <c r="K51" s="14" t="s">
        <v>385</v>
      </c>
      <c r="L51" s="14" t="s">
        <v>381</v>
      </c>
      <c r="M51" s="14" t="s">
        <v>386</v>
      </c>
      <c r="N51" s="14" t="s">
        <v>381</v>
      </c>
      <c r="O51" s="14" t="s">
        <v>387</v>
      </c>
      <c r="P51" s="14" t="s">
        <v>388</v>
      </c>
      <c r="Q51" s="14" t="s">
        <v>389</v>
      </c>
      <c r="R51" s="14" t="s">
        <v>390</v>
      </c>
      <c r="S51" s="14" t="s">
        <v>387</v>
      </c>
      <c r="T51" s="14" t="s">
        <v>388</v>
      </c>
      <c r="U51" s="14" t="s">
        <v>391</v>
      </c>
      <c r="V51" s="14" t="s">
        <v>392</v>
      </c>
      <c r="W51" s="14" t="s">
        <v>386</v>
      </c>
      <c r="X51" s="14" t="s">
        <v>381</v>
      </c>
    </row>
    <row r="52" spans="2:24" x14ac:dyDescent="0.25">
      <c r="B52" s="2">
        <v>2019</v>
      </c>
      <c r="C52" s="7" t="s">
        <v>30</v>
      </c>
      <c r="D52" s="14" t="s">
        <v>379</v>
      </c>
      <c r="E52" s="14" t="s">
        <v>400</v>
      </c>
      <c r="F52" s="14" t="s">
        <v>401</v>
      </c>
      <c r="G52" s="14" t="s">
        <v>382</v>
      </c>
      <c r="H52" s="14" t="s">
        <v>402</v>
      </c>
      <c r="I52" s="14" t="s">
        <v>401</v>
      </c>
      <c r="J52" s="14" t="s">
        <v>384</v>
      </c>
      <c r="K52" s="14" t="s">
        <v>403</v>
      </c>
      <c r="L52" s="14" t="s">
        <v>401</v>
      </c>
      <c r="M52" s="14" t="s">
        <v>386</v>
      </c>
      <c r="N52" s="14" t="s">
        <v>401</v>
      </c>
      <c r="O52" s="14" t="s">
        <v>387</v>
      </c>
      <c r="P52" s="14" t="s">
        <v>404</v>
      </c>
      <c r="Q52" s="14" t="s">
        <v>389</v>
      </c>
      <c r="R52" s="14" t="s">
        <v>405</v>
      </c>
      <c r="S52" s="14" t="s">
        <v>387</v>
      </c>
      <c r="T52" s="14" t="s">
        <v>404</v>
      </c>
      <c r="U52" s="14" t="s">
        <v>391</v>
      </c>
      <c r="V52" s="14" t="s">
        <v>406</v>
      </c>
      <c r="W52" s="14" t="s">
        <v>386</v>
      </c>
      <c r="X52" s="14" t="s">
        <v>401</v>
      </c>
    </row>
    <row r="53" spans="2:24" x14ac:dyDescent="0.25">
      <c r="B53" s="2">
        <v>2019</v>
      </c>
      <c r="C53" s="7" t="s">
        <v>31</v>
      </c>
      <c r="D53" s="14" t="s">
        <v>379</v>
      </c>
      <c r="E53" s="14" t="s">
        <v>400</v>
      </c>
      <c r="F53" s="14" t="s">
        <v>401</v>
      </c>
      <c r="G53" s="14" t="s">
        <v>382</v>
      </c>
      <c r="H53" s="14" t="s">
        <v>402</v>
      </c>
      <c r="I53" s="14" t="s">
        <v>401</v>
      </c>
      <c r="J53" s="14" t="s">
        <v>384</v>
      </c>
      <c r="K53" s="14" t="s">
        <v>403</v>
      </c>
      <c r="L53" s="14" t="s">
        <v>401</v>
      </c>
      <c r="M53" s="14" t="s">
        <v>386</v>
      </c>
      <c r="N53" s="14" t="s">
        <v>401</v>
      </c>
      <c r="O53" s="14" t="s">
        <v>387</v>
      </c>
      <c r="P53" s="14" t="s">
        <v>404</v>
      </c>
      <c r="Q53" s="14" t="s">
        <v>389</v>
      </c>
      <c r="R53" s="14" t="s">
        <v>405</v>
      </c>
      <c r="S53" s="14" t="s">
        <v>387</v>
      </c>
      <c r="T53" s="14" t="s">
        <v>404</v>
      </c>
      <c r="U53" s="14" t="s">
        <v>391</v>
      </c>
      <c r="V53" s="14" t="s">
        <v>406</v>
      </c>
      <c r="W53" s="14" t="s">
        <v>386</v>
      </c>
      <c r="X53" s="14" t="s">
        <v>401</v>
      </c>
    </row>
    <row r="54" spans="2:24" x14ac:dyDescent="0.25">
      <c r="B54" s="2">
        <v>2019</v>
      </c>
      <c r="C54" s="7" t="s">
        <v>32</v>
      </c>
      <c r="D54" s="14" t="s">
        <v>379</v>
      </c>
      <c r="E54" s="14" t="s">
        <v>400</v>
      </c>
      <c r="F54" s="14" t="s">
        <v>401</v>
      </c>
      <c r="G54" s="14" t="s">
        <v>382</v>
      </c>
      <c r="H54" s="14" t="s">
        <v>402</v>
      </c>
      <c r="I54" s="14" t="s">
        <v>401</v>
      </c>
      <c r="J54" s="14" t="s">
        <v>384</v>
      </c>
      <c r="K54" s="14" t="s">
        <v>403</v>
      </c>
      <c r="L54" s="14" t="s">
        <v>401</v>
      </c>
      <c r="M54" s="14" t="s">
        <v>386</v>
      </c>
      <c r="N54" s="14" t="s">
        <v>401</v>
      </c>
      <c r="O54" s="14" t="s">
        <v>387</v>
      </c>
      <c r="P54" s="14" t="s">
        <v>404</v>
      </c>
      <c r="Q54" s="14" t="s">
        <v>389</v>
      </c>
      <c r="R54" s="14" t="s">
        <v>405</v>
      </c>
      <c r="S54" s="14" t="s">
        <v>387</v>
      </c>
      <c r="T54" s="14" t="s">
        <v>404</v>
      </c>
      <c r="U54" s="14" t="s">
        <v>391</v>
      </c>
      <c r="V54" s="14" t="s">
        <v>406</v>
      </c>
      <c r="W54" s="14" t="s">
        <v>386</v>
      </c>
      <c r="X54" s="14" t="s">
        <v>401</v>
      </c>
    </row>
    <row r="55" spans="2:24" x14ac:dyDescent="0.25">
      <c r="B55" s="2">
        <v>2019</v>
      </c>
      <c r="C55" s="7" t="s">
        <v>33</v>
      </c>
      <c r="D55" s="14" t="s">
        <v>379</v>
      </c>
      <c r="E55" s="14" t="s">
        <v>400</v>
      </c>
      <c r="F55" s="14" t="s">
        <v>401</v>
      </c>
      <c r="G55" s="14" t="s">
        <v>382</v>
      </c>
      <c r="H55" s="14" t="s">
        <v>402</v>
      </c>
      <c r="I55" s="14" t="s">
        <v>401</v>
      </c>
      <c r="J55" s="14" t="s">
        <v>384</v>
      </c>
      <c r="K55" s="14" t="s">
        <v>403</v>
      </c>
      <c r="L55" s="14" t="s">
        <v>401</v>
      </c>
      <c r="M55" s="14" t="s">
        <v>386</v>
      </c>
      <c r="N55" s="14" t="s">
        <v>401</v>
      </c>
      <c r="O55" s="14" t="s">
        <v>387</v>
      </c>
      <c r="P55" s="14" t="s">
        <v>404</v>
      </c>
      <c r="Q55" s="14" t="s">
        <v>389</v>
      </c>
      <c r="R55" s="14" t="s">
        <v>405</v>
      </c>
      <c r="S55" s="14" t="s">
        <v>387</v>
      </c>
      <c r="T55" s="14" t="s">
        <v>404</v>
      </c>
      <c r="U55" s="14" t="s">
        <v>391</v>
      </c>
      <c r="V55" s="14" t="s">
        <v>406</v>
      </c>
      <c r="W55" s="14" t="s">
        <v>386</v>
      </c>
      <c r="X55" s="14" t="s">
        <v>401</v>
      </c>
    </row>
    <row r="56" spans="2:24" x14ac:dyDescent="0.25">
      <c r="B56" s="2">
        <v>2019</v>
      </c>
      <c r="C56" s="7" t="s">
        <v>34</v>
      </c>
      <c r="D56" s="14" t="s">
        <v>379</v>
      </c>
      <c r="E56" s="14" t="s">
        <v>400</v>
      </c>
      <c r="F56" s="14" t="s">
        <v>401</v>
      </c>
      <c r="G56" s="14" t="s">
        <v>382</v>
      </c>
      <c r="H56" s="14" t="s">
        <v>402</v>
      </c>
      <c r="I56" s="14" t="s">
        <v>401</v>
      </c>
      <c r="J56" s="14" t="s">
        <v>384</v>
      </c>
      <c r="K56" s="14" t="s">
        <v>403</v>
      </c>
      <c r="L56" s="14" t="s">
        <v>401</v>
      </c>
      <c r="M56" s="14" t="s">
        <v>386</v>
      </c>
      <c r="N56" s="14" t="s">
        <v>401</v>
      </c>
      <c r="O56" s="14" t="s">
        <v>387</v>
      </c>
      <c r="P56" s="14" t="s">
        <v>404</v>
      </c>
      <c r="Q56" s="14" t="s">
        <v>389</v>
      </c>
      <c r="R56" s="14" t="s">
        <v>405</v>
      </c>
      <c r="S56" s="14" t="s">
        <v>387</v>
      </c>
      <c r="T56" s="14" t="s">
        <v>404</v>
      </c>
      <c r="U56" s="14" t="s">
        <v>391</v>
      </c>
      <c r="V56" s="14" t="s">
        <v>406</v>
      </c>
      <c r="W56" s="14" t="s">
        <v>386</v>
      </c>
      <c r="X56" s="14" t="s">
        <v>401</v>
      </c>
    </row>
    <row r="57" spans="2:24" x14ac:dyDescent="0.25">
      <c r="B57" s="2">
        <v>2020</v>
      </c>
      <c r="C57" s="7" t="s">
        <v>16</v>
      </c>
      <c r="D57" s="14" t="s">
        <v>379</v>
      </c>
      <c r="E57" s="14" t="s">
        <v>400</v>
      </c>
      <c r="F57" s="14" t="s">
        <v>401</v>
      </c>
      <c r="G57" s="14" t="s">
        <v>382</v>
      </c>
      <c r="H57" s="14" t="s">
        <v>402</v>
      </c>
      <c r="I57" s="14" t="s">
        <v>401</v>
      </c>
      <c r="J57" s="14" t="s">
        <v>384</v>
      </c>
      <c r="K57" s="14" t="s">
        <v>403</v>
      </c>
      <c r="L57" s="14" t="s">
        <v>401</v>
      </c>
      <c r="M57" s="14" t="s">
        <v>386</v>
      </c>
      <c r="N57" s="14" t="s">
        <v>401</v>
      </c>
      <c r="O57" s="14" t="s">
        <v>387</v>
      </c>
      <c r="P57" s="14" t="s">
        <v>404</v>
      </c>
      <c r="Q57" s="14" t="s">
        <v>389</v>
      </c>
      <c r="R57" s="14" t="s">
        <v>405</v>
      </c>
      <c r="S57" s="14" t="s">
        <v>387</v>
      </c>
      <c r="T57" s="14" t="s">
        <v>404</v>
      </c>
      <c r="U57" s="14" t="s">
        <v>391</v>
      </c>
      <c r="V57" s="14" t="s">
        <v>406</v>
      </c>
      <c r="W57" s="14" t="s">
        <v>386</v>
      </c>
      <c r="X57" s="14" t="s">
        <v>401</v>
      </c>
    </row>
    <row r="58" spans="2:24" x14ac:dyDescent="0.25">
      <c r="B58" s="2">
        <v>2020</v>
      </c>
      <c r="C58" s="7" t="s">
        <v>22</v>
      </c>
      <c r="D58" s="14" t="s">
        <v>379</v>
      </c>
      <c r="E58" s="14" t="s">
        <v>414</v>
      </c>
      <c r="F58" s="14" t="s">
        <v>415</v>
      </c>
      <c r="G58" s="14" t="s">
        <v>382</v>
      </c>
      <c r="H58" s="14" t="s">
        <v>416</v>
      </c>
      <c r="I58" s="14" t="s">
        <v>415</v>
      </c>
      <c r="J58" s="14" t="s">
        <v>384</v>
      </c>
      <c r="K58" s="14" t="s">
        <v>417</v>
      </c>
      <c r="L58" s="14" t="s">
        <v>415</v>
      </c>
      <c r="M58" s="14" t="s">
        <v>386</v>
      </c>
      <c r="N58" s="14" t="s">
        <v>415</v>
      </c>
      <c r="O58" s="14" t="s">
        <v>387</v>
      </c>
      <c r="P58" s="14" t="s">
        <v>418</v>
      </c>
      <c r="Q58" s="14" t="s">
        <v>389</v>
      </c>
      <c r="R58" s="14" t="s">
        <v>419</v>
      </c>
      <c r="S58" s="14" t="s">
        <v>387</v>
      </c>
      <c r="T58" s="14" t="s">
        <v>418</v>
      </c>
      <c r="U58" s="14" t="s">
        <v>391</v>
      </c>
      <c r="V58" s="14" t="s">
        <v>420</v>
      </c>
      <c r="W58" s="14" t="s">
        <v>386</v>
      </c>
      <c r="X58" s="14" t="s">
        <v>415</v>
      </c>
    </row>
    <row r="59" spans="2:24" x14ac:dyDescent="0.25">
      <c r="B59" s="2">
        <v>2020</v>
      </c>
      <c r="C59" s="7" t="s">
        <v>23</v>
      </c>
      <c r="D59" s="14" t="s">
        <v>379</v>
      </c>
      <c r="E59" s="14" t="s">
        <v>414</v>
      </c>
      <c r="F59" s="14" t="s">
        <v>415</v>
      </c>
      <c r="G59" s="14" t="s">
        <v>382</v>
      </c>
      <c r="H59" s="14" t="s">
        <v>416</v>
      </c>
      <c r="I59" s="14" t="s">
        <v>415</v>
      </c>
      <c r="J59" s="14" t="s">
        <v>384</v>
      </c>
      <c r="K59" s="14" t="s">
        <v>417</v>
      </c>
      <c r="L59" s="14" t="s">
        <v>415</v>
      </c>
      <c r="M59" s="14" t="s">
        <v>386</v>
      </c>
      <c r="N59" s="14" t="s">
        <v>415</v>
      </c>
      <c r="O59" s="14" t="s">
        <v>387</v>
      </c>
      <c r="P59" s="14" t="s">
        <v>418</v>
      </c>
      <c r="Q59" s="14" t="s">
        <v>389</v>
      </c>
      <c r="R59" s="14" t="s">
        <v>419</v>
      </c>
      <c r="S59" s="14" t="s">
        <v>387</v>
      </c>
      <c r="T59" s="14" t="s">
        <v>418</v>
      </c>
      <c r="U59" s="14" t="s">
        <v>391</v>
      </c>
      <c r="V59" s="14" t="s">
        <v>420</v>
      </c>
      <c r="W59" s="14" t="s">
        <v>386</v>
      </c>
      <c r="X59" s="14" t="s">
        <v>415</v>
      </c>
    </row>
    <row r="60" spans="2:24" x14ac:dyDescent="0.25">
      <c r="B60" s="2">
        <v>2020</v>
      </c>
      <c r="C60" s="7" t="s">
        <v>24</v>
      </c>
      <c r="D60" s="14" t="s">
        <v>379</v>
      </c>
      <c r="E60" s="14" t="s">
        <v>414</v>
      </c>
      <c r="F60" s="14" t="s">
        <v>415</v>
      </c>
      <c r="G60" s="14" t="s">
        <v>382</v>
      </c>
      <c r="H60" s="14" t="s">
        <v>416</v>
      </c>
      <c r="I60" s="14" t="s">
        <v>415</v>
      </c>
      <c r="J60" s="14" t="s">
        <v>384</v>
      </c>
      <c r="K60" s="14" t="s">
        <v>417</v>
      </c>
      <c r="L60" s="14" t="s">
        <v>415</v>
      </c>
      <c r="M60" s="14" t="s">
        <v>386</v>
      </c>
      <c r="N60" s="14" t="s">
        <v>415</v>
      </c>
      <c r="O60" s="14" t="s">
        <v>387</v>
      </c>
      <c r="P60" s="14" t="s">
        <v>418</v>
      </c>
      <c r="Q60" s="14" t="s">
        <v>389</v>
      </c>
      <c r="R60" s="14" t="s">
        <v>419</v>
      </c>
      <c r="S60" s="14" t="s">
        <v>387</v>
      </c>
      <c r="T60" s="14" t="s">
        <v>418</v>
      </c>
      <c r="U60" s="14" t="s">
        <v>391</v>
      </c>
      <c r="V60" s="14" t="s">
        <v>420</v>
      </c>
      <c r="W60" s="14" t="s">
        <v>386</v>
      </c>
      <c r="X60" s="14" t="s">
        <v>415</v>
      </c>
    </row>
    <row r="61" spans="2:24" x14ac:dyDescent="0.25">
      <c r="B61" s="2">
        <v>2020</v>
      </c>
      <c r="C61" s="7" t="s">
        <v>25</v>
      </c>
      <c r="D61" s="14" t="s">
        <v>379</v>
      </c>
      <c r="E61" s="14" t="s">
        <v>414</v>
      </c>
      <c r="F61" s="14" t="s">
        <v>415</v>
      </c>
      <c r="G61" s="14" t="s">
        <v>382</v>
      </c>
      <c r="H61" s="14" t="s">
        <v>416</v>
      </c>
      <c r="I61" s="14" t="s">
        <v>415</v>
      </c>
      <c r="J61" s="14" t="s">
        <v>384</v>
      </c>
      <c r="K61" s="14" t="s">
        <v>417</v>
      </c>
      <c r="L61" s="14" t="s">
        <v>415</v>
      </c>
      <c r="M61" s="14" t="s">
        <v>386</v>
      </c>
      <c r="N61" s="14" t="s">
        <v>415</v>
      </c>
      <c r="O61" s="14" t="s">
        <v>387</v>
      </c>
      <c r="P61" s="14" t="s">
        <v>418</v>
      </c>
      <c r="Q61" s="14" t="s">
        <v>389</v>
      </c>
      <c r="R61" s="14" t="s">
        <v>419</v>
      </c>
      <c r="S61" s="14" t="s">
        <v>387</v>
      </c>
      <c r="T61" s="14" t="s">
        <v>418</v>
      </c>
      <c r="U61" s="14" t="s">
        <v>391</v>
      </c>
      <c r="V61" s="14" t="s">
        <v>420</v>
      </c>
      <c r="W61" s="14" t="s">
        <v>386</v>
      </c>
      <c r="X61" s="14" t="s">
        <v>415</v>
      </c>
    </row>
    <row r="62" spans="2:24" x14ac:dyDescent="0.25">
      <c r="B62" s="2">
        <v>2020</v>
      </c>
      <c r="C62" s="7" t="s">
        <v>28</v>
      </c>
      <c r="D62" s="14" t="s">
        <v>379</v>
      </c>
      <c r="E62" s="14" t="s">
        <v>414</v>
      </c>
      <c r="F62" s="14" t="s">
        <v>415</v>
      </c>
      <c r="G62" s="14" t="s">
        <v>382</v>
      </c>
      <c r="H62" s="14" t="s">
        <v>416</v>
      </c>
      <c r="I62" s="14" t="s">
        <v>415</v>
      </c>
      <c r="J62" s="14" t="s">
        <v>384</v>
      </c>
      <c r="K62" s="14" t="s">
        <v>417</v>
      </c>
      <c r="L62" s="14" t="s">
        <v>415</v>
      </c>
      <c r="M62" s="14" t="s">
        <v>386</v>
      </c>
      <c r="N62" s="14" t="s">
        <v>415</v>
      </c>
      <c r="O62" s="14" t="s">
        <v>387</v>
      </c>
      <c r="P62" s="14" t="s">
        <v>418</v>
      </c>
      <c r="Q62" s="14" t="s">
        <v>389</v>
      </c>
      <c r="R62" s="14" t="s">
        <v>419</v>
      </c>
      <c r="S62" s="14" t="s">
        <v>387</v>
      </c>
      <c r="T62" s="14" t="s">
        <v>418</v>
      </c>
      <c r="U62" s="14" t="s">
        <v>391</v>
      </c>
      <c r="V62" s="14" t="s">
        <v>420</v>
      </c>
      <c r="W62" s="14" t="s">
        <v>386</v>
      </c>
      <c r="X62" s="14" t="s">
        <v>415</v>
      </c>
    </row>
    <row r="63" spans="2:24" x14ac:dyDescent="0.25">
      <c r="B63" s="2">
        <v>2020</v>
      </c>
      <c r="C63" s="7" t="s">
        <v>29</v>
      </c>
      <c r="D63" s="14" t="s">
        <v>379</v>
      </c>
      <c r="E63" s="14" t="s">
        <v>414</v>
      </c>
      <c r="F63" s="14" t="s">
        <v>415</v>
      </c>
      <c r="G63" s="14" t="s">
        <v>382</v>
      </c>
      <c r="H63" s="14" t="s">
        <v>416</v>
      </c>
      <c r="I63" s="14" t="s">
        <v>415</v>
      </c>
      <c r="J63" s="14" t="s">
        <v>384</v>
      </c>
      <c r="K63" s="14" t="s">
        <v>417</v>
      </c>
      <c r="L63" s="14" t="s">
        <v>415</v>
      </c>
      <c r="M63" s="14" t="s">
        <v>386</v>
      </c>
      <c r="N63" s="14" t="s">
        <v>415</v>
      </c>
      <c r="O63" s="14" t="s">
        <v>387</v>
      </c>
      <c r="P63" s="14" t="s">
        <v>418</v>
      </c>
      <c r="Q63" s="14" t="s">
        <v>389</v>
      </c>
      <c r="R63" s="14" t="s">
        <v>419</v>
      </c>
      <c r="S63" s="14" t="s">
        <v>387</v>
      </c>
      <c r="T63" s="14" t="s">
        <v>418</v>
      </c>
      <c r="U63" s="14" t="s">
        <v>391</v>
      </c>
      <c r="V63" s="14" t="s">
        <v>420</v>
      </c>
      <c r="W63" s="14" t="s">
        <v>386</v>
      </c>
      <c r="X63" s="14" t="s">
        <v>415</v>
      </c>
    </row>
    <row r="64" spans="2:24" x14ac:dyDescent="0.25">
      <c r="B64" s="2">
        <v>2020</v>
      </c>
      <c r="C64" s="7" t="s">
        <v>30</v>
      </c>
      <c r="D64" s="14" t="s">
        <v>379</v>
      </c>
      <c r="E64" s="14" t="s">
        <v>414</v>
      </c>
      <c r="F64" s="14" t="s">
        <v>415</v>
      </c>
      <c r="G64" s="14" t="s">
        <v>382</v>
      </c>
      <c r="H64" s="14" t="s">
        <v>416</v>
      </c>
      <c r="I64" s="14" t="s">
        <v>415</v>
      </c>
      <c r="J64" s="14" t="s">
        <v>384</v>
      </c>
      <c r="K64" s="14" t="s">
        <v>417</v>
      </c>
      <c r="L64" s="14" t="s">
        <v>415</v>
      </c>
      <c r="M64" s="14" t="s">
        <v>386</v>
      </c>
      <c r="N64" s="14" t="s">
        <v>415</v>
      </c>
      <c r="O64" s="14" t="s">
        <v>387</v>
      </c>
      <c r="P64" s="14" t="s">
        <v>418</v>
      </c>
      <c r="Q64" s="14" t="s">
        <v>389</v>
      </c>
      <c r="R64" s="14" t="s">
        <v>419</v>
      </c>
      <c r="S64" s="14" t="s">
        <v>387</v>
      </c>
      <c r="T64" s="14" t="s">
        <v>418</v>
      </c>
      <c r="U64" s="14" t="s">
        <v>391</v>
      </c>
      <c r="V64" s="14" t="s">
        <v>420</v>
      </c>
      <c r="W64" s="14" t="s">
        <v>386</v>
      </c>
      <c r="X64" s="14" t="s">
        <v>415</v>
      </c>
    </row>
    <row r="65" spans="2:24" x14ac:dyDescent="0.25">
      <c r="B65" s="2">
        <v>2020</v>
      </c>
      <c r="C65" s="7" t="s">
        <v>31</v>
      </c>
      <c r="D65" s="14" t="s">
        <v>379</v>
      </c>
      <c r="E65" s="14" t="s">
        <v>414</v>
      </c>
      <c r="F65" s="14" t="s">
        <v>415</v>
      </c>
      <c r="G65" s="14" t="s">
        <v>382</v>
      </c>
      <c r="H65" s="14" t="s">
        <v>416</v>
      </c>
      <c r="I65" s="14" t="s">
        <v>415</v>
      </c>
      <c r="J65" s="14" t="s">
        <v>384</v>
      </c>
      <c r="K65" s="14" t="s">
        <v>417</v>
      </c>
      <c r="L65" s="14" t="s">
        <v>415</v>
      </c>
      <c r="M65" s="14" t="s">
        <v>386</v>
      </c>
      <c r="N65" s="14" t="s">
        <v>415</v>
      </c>
      <c r="O65" s="14" t="s">
        <v>387</v>
      </c>
      <c r="P65" s="14" t="s">
        <v>418</v>
      </c>
      <c r="Q65" s="14" t="s">
        <v>389</v>
      </c>
      <c r="R65" s="14" t="s">
        <v>419</v>
      </c>
      <c r="S65" s="14" t="s">
        <v>387</v>
      </c>
      <c r="T65" s="14" t="s">
        <v>418</v>
      </c>
      <c r="U65" s="14" t="s">
        <v>391</v>
      </c>
      <c r="V65" s="14" t="s">
        <v>420</v>
      </c>
      <c r="W65" s="14" t="s">
        <v>386</v>
      </c>
      <c r="X65" s="14" t="s">
        <v>415</v>
      </c>
    </row>
    <row r="66" spans="2:24" x14ac:dyDescent="0.25">
      <c r="B66" s="2">
        <v>2020</v>
      </c>
      <c r="C66" s="7" t="s">
        <v>32</v>
      </c>
      <c r="D66" s="14" t="s">
        <v>379</v>
      </c>
      <c r="E66" s="14" t="s">
        <v>414</v>
      </c>
      <c r="F66" s="14" t="s">
        <v>415</v>
      </c>
      <c r="G66" s="14" t="s">
        <v>382</v>
      </c>
      <c r="H66" s="14" t="s">
        <v>416</v>
      </c>
      <c r="I66" s="14" t="s">
        <v>415</v>
      </c>
      <c r="J66" s="14" t="s">
        <v>384</v>
      </c>
      <c r="K66" s="14" t="s">
        <v>417</v>
      </c>
      <c r="L66" s="14" t="s">
        <v>415</v>
      </c>
      <c r="M66" s="14" t="s">
        <v>386</v>
      </c>
      <c r="N66" s="14" t="s">
        <v>415</v>
      </c>
      <c r="O66" s="14" t="s">
        <v>387</v>
      </c>
      <c r="P66" s="14" t="s">
        <v>418</v>
      </c>
      <c r="Q66" s="14" t="s">
        <v>389</v>
      </c>
      <c r="R66" s="14" t="s">
        <v>419</v>
      </c>
      <c r="S66" s="14" t="s">
        <v>387</v>
      </c>
      <c r="T66" s="14" t="s">
        <v>418</v>
      </c>
      <c r="U66" s="14" t="s">
        <v>391</v>
      </c>
      <c r="V66" s="14" t="s">
        <v>420</v>
      </c>
      <c r="W66" s="14" t="s">
        <v>386</v>
      </c>
      <c r="X66" s="14" t="s">
        <v>415</v>
      </c>
    </row>
    <row r="67" spans="2:24" x14ac:dyDescent="0.25">
      <c r="B67" s="2">
        <v>2020</v>
      </c>
      <c r="C67" s="7" t="s">
        <v>33</v>
      </c>
      <c r="D67" s="14" t="s">
        <v>379</v>
      </c>
      <c r="E67" s="14" t="s">
        <v>421</v>
      </c>
      <c r="F67" s="14" t="s">
        <v>422</v>
      </c>
      <c r="G67" s="14" t="s">
        <v>382</v>
      </c>
      <c r="H67" s="14" t="s">
        <v>423</v>
      </c>
      <c r="I67" s="14" t="s">
        <v>422</v>
      </c>
      <c r="J67" s="14" t="s">
        <v>384</v>
      </c>
      <c r="K67" s="14" t="s">
        <v>424</v>
      </c>
      <c r="L67" s="14" t="s">
        <v>422</v>
      </c>
      <c r="M67" s="14" t="s">
        <v>386</v>
      </c>
      <c r="N67" s="14" t="s">
        <v>422</v>
      </c>
      <c r="O67" s="14" t="s">
        <v>387</v>
      </c>
      <c r="P67" s="14" t="s">
        <v>425</v>
      </c>
      <c r="Q67" s="14" t="s">
        <v>389</v>
      </c>
      <c r="R67" s="14" t="s">
        <v>426</v>
      </c>
      <c r="S67" s="14" t="s">
        <v>387</v>
      </c>
      <c r="T67" s="14" t="s">
        <v>425</v>
      </c>
      <c r="U67" s="14" t="s">
        <v>391</v>
      </c>
      <c r="V67" s="14" t="s">
        <v>427</v>
      </c>
      <c r="W67" s="14" t="s">
        <v>386</v>
      </c>
      <c r="X67" s="14" t="s">
        <v>422</v>
      </c>
    </row>
    <row r="68" spans="2:24" x14ac:dyDescent="0.25">
      <c r="B68" s="2">
        <v>2020</v>
      </c>
      <c r="C68" s="7" t="s">
        <v>34</v>
      </c>
      <c r="D68" s="14" t="s">
        <v>442</v>
      </c>
      <c r="E68" s="14" t="s">
        <v>443</v>
      </c>
      <c r="F68" s="14" t="s">
        <v>444</v>
      </c>
      <c r="G68" s="14" t="s">
        <v>445</v>
      </c>
      <c r="H68" s="14" t="s">
        <v>446</v>
      </c>
      <c r="I68" s="14" t="s">
        <v>444</v>
      </c>
      <c r="J68" s="14" t="s">
        <v>447</v>
      </c>
      <c r="K68" s="14" t="s">
        <v>448</v>
      </c>
      <c r="L68" s="14" t="s">
        <v>444</v>
      </c>
      <c r="M68" s="14" t="s">
        <v>449</v>
      </c>
      <c r="N68" s="14" t="s">
        <v>444</v>
      </c>
      <c r="O68" s="14" t="s">
        <v>450</v>
      </c>
      <c r="P68" s="14" t="s">
        <v>451</v>
      </c>
      <c r="Q68" s="14" t="s">
        <v>452</v>
      </c>
      <c r="R68" s="14" t="s">
        <v>453</v>
      </c>
      <c r="S68" s="14" t="s">
        <v>450</v>
      </c>
      <c r="T68" s="14" t="s">
        <v>451</v>
      </c>
      <c r="U68" s="14" t="s">
        <v>454</v>
      </c>
      <c r="V68" s="14" t="s">
        <v>455</v>
      </c>
      <c r="W68" s="14" t="s">
        <v>449</v>
      </c>
      <c r="X68" s="14" t="s">
        <v>444</v>
      </c>
    </row>
  </sheetData>
  <mergeCells count="30">
    <mergeCell ref="G3:G4"/>
    <mergeCell ref="J3:J4"/>
    <mergeCell ref="M3:M4"/>
    <mergeCell ref="O3:O4"/>
    <mergeCell ref="X3:X4"/>
    <mergeCell ref="U3:U4"/>
    <mergeCell ref="W3:W4"/>
    <mergeCell ref="N3:N4"/>
    <mergeCell ref="P3:P4"/>
    <mergeCell ref="R3:R4"/>
    <mergeCell ref="T3:T4"/>
    <mergeCell ref="V3:V4"/>
    <mergeCell ref="Q3:Q4"/>
    <mergeCell ref="S3:S4"/>
    <mergeCell ref="B1:X1"/>
    <mergeCell ref="S2:T2"/>
    <mergeCell ref="U2:V2"/>
    <mergeCell ref="W2:X2"/>
    <mergeCell ref="B2:B4"/>
    <mergeCell ref="C2:C4"/>
    <mergeCell ref="D2:F2"/>
    <mergeCell ref="G2:I2"/>
    <mergeCell ref="J2:L2"/>
    <mergeCell ref="M2:N2"/>
    <mergeCell ref="O2:P2"/>
    <mergeCell ref="Q2:R2"/>
    <mergeCell ref="E3:F3"/>
    <mergeCell ref="H3:I3"/>
    <mergeCell ref="K3:L3"/>
    <mergeCell ref="D3:D4"/>
  </mergeCells>
  <phoneticPr fontId="3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F8231-8006-4A29-94A2-CA5FC08E1773}">
  <dimension ref="B1:X72"/>
  <sheetViews>
    <sheetView topLeftCell="B1" zoomScale="74" zoomScaleNormal="76" workbookViewId="0">
      <selection activeCell="I22" sqref="I22"/>
    </sheetView>
  </sheetViews>
  <sheetFormatPr baseColWidth="10" defaultColWidth="9.140625" defaultRowHeight="15" x14ac:dyDescent="0.25"/>
  <cols>
    <col min="1" max="1" width="0" hidden="1" customWidth="1"/>
    <col min="2" max="3" width="10.28515625" customWidth="1"/>
    <col min="4" max="4" width="11.28515625" customWidth="1"/>
    <col min="5" max="24" width="10.28515625" customWidth="1"/>
  </cols>
  <sheetData>
    <row r="1" spans="2:24" x14ac:dyDescent="0.25">
      <c r="B1" s="269" t="s">
        <v>1455</v>
      </c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  <c r="W1" s="269"/>
      <c r="X1" s="269"/>
    </row>
    <row r="2" spans="2:24" x14ac:dyDescent="0.25">
      <c r="B2" s="249" t="s">
        <v>1</v>
      </c>
      <c r="C2" s="249" t="s">
        <v>2</v>
      </c>
      <c r="D2" s="244" t="s">
        <v>3</v>
      </c>
      <c r="E2" s="245"/>
      <c r="F2" s="246"/>
      <c r="G2" s="247" t="s">
        <v>4</v>
      </c>
      <c r="H2" s="245"/>
      <c r="I2" s="246"/>
      <c r="J2" s="247" t="s">
        <v>5</v>
      </c>
      <c r="K2" s="245"/>
      <c r="L2" s="246"/>
      <c r="M2" s="247" t="s">
        <v>6</v>
      </c>
      <c r="N2" s="245"/>
      <c r="O2" s="247" t="s">
        <v>7</v>
      </c>
      <c r="P2" s="245"/>
      <c r="Q2" s="247" t="s">
        <v>8</v>
      </c>
      <c r="R2" s="245"/>
      <c r="S2" s="255" t="s">
        <v>9</v>
      </c>
      <c r="T2" s="256"/>
      <c r="U2" s="242" t="s">
        <v>10</v>
      </c>
      <c r="V2" s="242"/>
      <c r="W2" s="242" t="s">
        <v>11</v>
      </c>
      <c r="X2" s="242"/>
    </row>
    <row r="3" spans="2:24" x14ac:dyDescent="0.25">
      <c r="B3" s="252"/>
      <c r="C3" s="250"/>
      <c r="D3" s="249" t="s">
        <v>12</v>
      </c>
      <c r="E3" s="245" t="s">
        <v>13</v>
      </c>
      <c r="F3" s="246"/>
      <c r="G3" s="249" t="s">
        <v>12</v>
      </c>
      <c r="H3" s="247" t="s">
        <v>13</v>
      </c>
      <c r="I3" s="246"/>
      <c r="J3" s="249" t="s">
        <v>12</v>
      </c>
      <c r="K3" s="247" t="s">
        <v>13</v>
      </c>
      <c r="L3" s="246"/>
      <c r="M3" s="249" t="s">
        <v>12</v>
      </c>
      <c r="N3" s="253" t="s">
        <v>13</v>
      </c>
      <c r="O3" s="249" t="s">
        <v>12</v>
      </c>
      <c r="P3" s="253" t="s">
        <v>13</v>
      </c>
      <c r="Q3" s="249" t="s">
        <v>12</v>
      </c>
      <c r="R3" s="253" t="s">
        <v>13</v>
      </c>
      <c r="S3" s="249" t="s">
        <v>12</v>
      </c>
      <c r="T3" s="253" t="s">
        <v>13</v>
      </c>
      <c r="U3" s="249" t="s">
        <v>12</v>
      </c>
      <c r="V3" s="253" t="s">
        <v>13</v>
      </c>
      <c r="W3" s="249" t="s">
        <v>12</v>
      </c>
      <c r="X3" s="253" t="s">
        <v>13</v>
      </c>
    </row>
    <row r="4" spans="2:24" x14ac:dyDescent="0.25">
      <c r="B4" s="251"/>
      <c r="C4" s="251"/>
      <c r="D4" s="251"/>
      <c r="E4" s="3" t="s">
        <v>14</v>
      </c>
      <c r="F4" s="3" t="s">
        <v>15</v>
      </c>
      <c r="G4" s="251"/>
      <c r="H4" s="3" t="s">
        <v>14</v>
      </c>
      <c r="I4" s="3" t="s">
        <v>15</v>
      </c>
      <c r="J4" s="251"/>
      <c r="K4" s="3" t="s">
        <v>14</v>
      </c>
      <c r="L4" s="3" t="s">
        <v>15</v>
      </c>
      <c r="M4" s="251"/>
      <c r="N4" s="254"/>
      <c r="O4" s="251"/>
      <c r="P4" s="254"/>
      <c r="Q4" s="251"/>
      <c r="R4" s="254"/>
      <c r="S4" s="251"/>
      <c r="T4" s="254"/>
      <c r="U4" s="251"/>
      <c r="V4" s="254"/>
      <c r="W4" s="251"/>
      <c r="X4" s="254"/>
    </row>
    <row r="5" spans="2:24" x14ac:dyDescent="0.25">
      <c r="B5" s="1">
        <v>2016</v>
      </c>
      <c r="C5" s="1" t="s">
        <v>16</v>
      </c>
      <c r="D5" s="1">
        <v>1566.14</v>
      </c>
      <c r="E5" s="1">
        <v>732.61</v>
      </c>
      <c r="F5" s="1">
        <v>1831.54</v>
      </c>
      <c r="G5" s="1">
        <v>2349.21</v>
      </c>
      <c r="H5" s="1">
        <v>1098.92</v>
      </c>
      <c r="I5" s="1">
        <v>1831.54</v>
      </c>
      <c r="J5" s="1">
        <v>3425.93</v>
      </c>
      <c r="K5" s="1">
        <v>1602.6</v>
      </c>
      <c r="L5" s="1">
        <v>1831.54</v>
      </c>
      <c r="M5" s="1">
        <v>3915.35</v>
      </c>
      <c r="N5" s="1">
        <v>1831.54</v>
      </c>
      <c r="O5" s="1">
        <v>5873.03</v>
      </c>
      <c r="P5" s="1">
        <v>2747.31</v>
      </c>
      <c r="Q5" s="1">
        <v>6264.56</v>
      </c>
      <c r="R5" s="1">
        <v>2930.46</v>
      </c>
      <c r="S5" s="2">
        <v>5873.03</v>
      </c>
      <c r="T5" s="2">
        <v>2747.31</v>
      </c>
      <c r="U5" s="2">
        <v>5089.96</v>
      </c>
      <c r="V5" s="2">
        <v>2381</v>
      </c>
      <c r="W5" s="2">
        <v>3915.35</v>
      </c>
      <c r="X5" s="2">
        <v>1831.54</v>
      </c>
    </row>
    <row r="6" spans="2:24" x14ac:dyDescent="0.25">
      <c r="B6" s="1">
        <v>2016</v>
      </c>
      <c r="C6" s="1" t="s">
        <v>22</v>
      </c>
      <c r="D6" s="1">
        <v>1566.14</v>
      </c>
      <c r="E6" s="1">
        <v>732.61</v>
      </c>
      <c r="F6" s="1">
        <v>1831.52</v>
      </c>
      <c r="G6" s="1">
        <v>2349.21</v>
      </c>
      <c r="H6" s="1">
        <v>1098.9100000000001</v>
      </c>
      <c r="I6" s="1">
        <v>1831.52</v>
      </c>
      <c r="J6" s="1">
        <v>3425.93</v>
      </c>
      <c r="K6" s="1">
        <v>1602.58</v>
      </c>
      <c r="L6" s="1">
        <v>1831.52</v>
      </c>
      <c r="M6" s="1">
        <v>3915.35</v>
      </c>
      <c r="N6" s="1">
        <v>1831.52</v>
      </c>
      <c r="O6" s="1">
        <v>5873.03</v>
      </c>
      <c r="P6" s="1">
        <v>2747.28</v>
      </c>
      <c r="Q6" s="1">
        <v>6264.56</v>
      </c>
      <c r="R6" s="1">
        <v>2930.43</v>
      </c>
      <c r="S6" s="2">
        <v>5873.03</v>
      </c>
      <c r="T6" s="2">
        <v>2747.28</v>
      </c>
      <c r="U6" s="2">
        <v>5089.96</v>
      </c>
      <c r="V6" s="2">
        <v>2380.9699999999998</v>
      </c>
      <c r="W6" s="2">
        <v>3915.35</v>
      </c>
      <c r="X6" s="2">
        <v>1831.52</v>
      </c>
    </row>
    <row r="7" spans="2:24" x14ac:dyDescent="0.25">
      <c r="B7" s="1">
        <v>2016</v>
      </c>
      <c r="C7" s="1" t="s">
        <v>23</v>
      </c>
      <c r="D7" s="15">
        <v>1628.35</v>
      </c>
      <c r="E7" s="1">
        <v>762.35</v>
      </c>
      <c r="F7" s="1">
        <v>1905.89</v>
      </c>
      <c r="G7" s="1">
        <v>2442.5300000000002</v>
      </c>
      <c r="H7" s="1">
        <v>1143.53</v>
      </c>
      <c r="I7" s="1">
        <v>1905.89</v>
      </c>
      <c r="J7" s="1">
        <v>3562.02</v>
      </c>
      <c r="K7" s="1">
        <v>1667.65</v>
      </c>
      <c r="L7" s="1">
        <v>1905.89</v>
      </c>
      <c r="M7" s="1">
        <v>4070.89</v>
      </c>
      <c r="N7" s="1">
        <v>1905.89</v>
      </c>
      <c r="O7" s="1">
        <v>6106.33</v>
      </c>
      <c r="P7" s="1">
        <v>2858.83</v>
      </c>
      <c r="Q7" s="1">
        <v>6513.42</v>
      </c>
      <c r="R7" s="1">
        <v>3049.42</v>
      </c>
      <c r="S7" s="2">
        <v>6106.33</v>
      </c>
      <c r="T7" s="2">
        <v>2858.83</v>
      </c>
      <c r="U7" s="2">
        <v>5292.15</v>
      </c>
      <c r="V7" s="2">
        <v>2477.65</v>
      </c>
      <c r="W7" s="2">
        <v>4070.89</v>
      </c>
      <c r="X7" s="2">
        <v>1905.89</v>
      </c>
    </row>
    <row r="8" spans="2:24" x14ac:dyDescent="0.25">
      <c r="B8" s="1">
        <v>2016</v>
      </c>
      <c r="C8" s="1" t="s">
        <v>24</v>
      </c>
      <c r="D8" s="19">
        <v>1628.35</v>
      </c>
      <c r="E8" s="4">
        <v>762.77</v>
      </c>
      <c r="F8" s="4">
        <v>1906.93</v>
      </c>
      <c r="G8" s="4">
        <v>2442.5300000000002</v>
      </c>
      <c r="H8" s="4">
        <v>1144.1600000000001</v>
      </c>
      <c r="I8" s="4">
        <v>1906.93</v>
      </c>
      <c r="J8" s="4">
        <v>3562.02</v>
      </c>
      <c r="K8" s="4">
        <v>1668.56</v>
      </c>
      <c r="L8" s="4">
        <v>1906.93</v>
      </c>
      <c r="M8" s="4">
        <v>4070.89</v>
      </c>
      <c r="N8" s="4">
        <v>1906.93</v>
      </c>
      <c r="O8" s="4">
        <v>6106.33</v>
      </c>
      <c r="P8" s="4">
        <v>2860.39</v>
      </c>
      <c r="Q8" s="1">
        <v>6513.42</v>
      </c>
      <c r="R8" s="1">
        <v>3051.08</v>
      </c>
      <c r="S8" s="2">
        <v>6106.33</v>
      </c>
      <c r="T8" s="2">
        <v>2860.39</v>
      </c>
      <c r="U8" s="2">
        <v>5292.15</v>
      </c>
      <c r="V8" s="2">
        <v>2479.0100000000002</v>
      </c>
      <c r="W8" s="2">
        <v>4070.89</v>
      </c>
      <c r="X8" s="2">
        <v>1906.93</v>
      </c>
    </row>
    <row r="9" spans="2:24" x14ac:dyDescent="0.25">
      <c r="B9" s="1">
        <v>2016</v>
      </c>
      <c r="C9" s="7" t="s">
        <v>25</v>
      </c>
      <c r="D9" s="28">
        <v>1628.35</v>
      </c>
      <c r="E9" s="28">
        <v>762.44</v>
      </c>
      <c r="F9" s="28">
        <v>1906.1</v>
      </c>
      <c r="G9" s="28">
        <v>2442.5300000000002</v>
      </c>
      <c r="H9" s="28">
        <v>1143.6600000000001</v>
      </c>
      <c r="I9" s="28">
        <v>1906.1</v>
      </c>
      <c r="J9" s="28">
        <v>3562.02</v>
      </c>
      <c r="K9" s="28">
        <v>1667.84</v>
      </c>
      <c r="L9" s="28">
        <v>1906.1</v>
      </c>
      <c r="M9" s="28">
        <v>4070.89</v>
      </c>
      <c r="N9" s="28">
        <v>1906.1</v>
      </c>
      <c r="O9" s="28">
        <v>6106.33</v>
      </c>
      <c r="P9" s="28">
        <v>2859.15</v>
      </c>
      <c r="Q9" s="4">
        <v>6513.42</v>
      </c>
      <c r="R9" s="4">
        <v>3049.76</v>
      </c>
      <c r="S9" s="4">
        <v>6106.33</v>
      </c>
      <c r="T9" s="4">
        <v>2859.15</v>
      </c>
      <c r="U9" s="5">
        <v>5292.15</v>
      </c>
      <c r="V9" s="5">
        <v>2477.9299999999998</v>
      </c>
      <c r="W9" s="4">
        <v>4070.89</v>
      </c>
      <c r="X9" s="1">
        <v>1906.1</v>
      </c>
    </row>
    <row r="10" spans="2:24" x14ac:dyDescent="0.25">
      <c r="B10" s="1"/>
      <c r="C10" s="7"/>
      <c r="D10" s="21"/>
      <c r="E10" s="22" t="s">
        <v>26</v>
      </c>
      <c r="F10" s="22" t="s">
        <v>27</v>
      </c>
      <c r="G10" s="21"/>
      <c r="H10" s="22" t="s">
        <v>26</v>
      </c>
      <c r="I10" s="22" t="s">
        <v>27</v>
      </c>
      <c r="J10" s="21"/>
      <c r="K10" s="22" t="s">
        <v>26</v>
      </c>
      <c r="L10" s="22" t="s">
        <v>27</v>
      </c>
      <c r="M10" s="21"/>
      <c r="N10" s="22" t="s">
        <v>26</v>
      </c>
      <c r="O10" s="21"/>
      <c r="P10" s="22" t="s">
        <v>26</v>
      </c>
      <c r="Q10" s="21"/>
      <c r="R10" s="22" t="s">
        <v>26</v>
      </c>
      <c r="S10" s="21"/>
      <c r="T10" s="21"/>
      <c r="U10" s="21"/>
      <c r="V10" s="21"/>
      <c r="W10" s="21"/>
      <c r="X10" s="34"/>
    </row>
    <row r="11" spans="2:24" x14ac:dyDescent="0.25">
      <c r="B11" s="1">
        <v>2016</v>
      </c>
      <c r="C11" s="7" t="s">
        <v>28</v>
      </c>
      <c r="D11" s="17">
        <v>1628.35</v>
      </c>
      <c r="E11" s="17">
        <v>762.78</v>
      </c>
      <c r="F11" s="17">
        <v>1906.95</v>
      </c>
      <c r="G11" s="17">
        <v>2442.5300000000002</v>
      </c>
      <c r="H11" s="17">
        <v>1144.17</v>
      </c>
      <c r="I11" s="17">
        <v>1906.95</v>
      </c>
      <c r="J11" s="17">
        <v>3562.02</v>
      </c>
      <c r="K11" s="17">
        <v>1668.58</v>
      </c>
      <c r="L11" s="17">
        <v>1906.95</v>
      </c>
      <c r="M11" s="17">
        <v>4070.89</v>
      </c>
      <c r="N11" s="17">
        <v>1906.95</v>
      </c>
      <c r="O11" s="17">
        <v>6106.33</v>
      </c>
      <c r="P11" s="17">
        <v>2860.42</v>
      </c>
      <c r="Q11" s="17">
        <v>6513.42</v>
      </c>
      <c r="R11" s="17">
        <v>3051.12</v>
      </c>
      <c r="S11" s="14">
        <v>6106.33</v>
      </c>
      <c r="T11" s="14">
        <v>2860.42</v>
      </c>
      <c r="U11" s="14">
        <v>5292.15</v>
      </c>
      <c r="V11" s="14">
        <v>2479.0300000000002</v>
      </c>
      <c r="W11" s="17">
        <v>4070.89</v>
      </c>
      <c r="X11" s="12">
        <v>1906.95</v>
      </c>
    </row>
    <row r="12" spans="2:24" x14ac:dyDescent="0.25">
      <c r="B12" s="1">
        <v>2016</v>
      </c>
      <c r="C12" s="7" t="s">
        <v>29</v>
      </c>
      <c r="D12" s="14">
        <v>1681.54</v>
      </c>
      <c r="E12" s="14">
        <v>786.41</v>
      </c>
      <c r="F12" s="17">
        <v>1966.03</v>
      </c>
      <c r="G12" s="14">
        <v>2522.31</v>
      </c>
      <c r="H12" s="14">
        <v>1179.6199999999999</v>
      </c>
      <c r="I12" s="17">
        <v>1966.03</v>
      </c>
      <c r="J12" s="14">
        <v>3678.37</v>
      </c>
      <c r="K12" s="17">
        <v>1720.28</v>
      </c>
      <c r="L12" s="17">
        <v>1966.03</v>
      </c>
      <c r="M12" s="14">
        <v>4203.8500000000004</v>
      </c>
      <c r="N12" s="17">
        <v>1966.03</v>
      </c>
      <c r="O12" s="14">
        <v>6305.78</v>
      </c>
      <c r="P12" s="17">
        <v>2949.05</v>
      </c>
      <c r="Q12" s="14">
        <v>6726.17</v>
      </c>
      <c r="R12" s="17">
        <v>3145.65</v>
      </c>
      <c r="S12" s="14">
        <v>6305.78</v>
      </c>
      <c r="T12" s="17">
        <v>2949.05</v>
      </c>
      <c r="U12" s="14">
        <v>5465.01</v>
      </c>
      <c r="V12" s="14">
        <v>2555.84</v>
      </c>
      <c r="W12" s="14">
        <v>4203.8500000000004</v>
      </c>
      <c r="X12" s="30">
        <v>1966.03</v>
      </c>
    </row>
    <row r="13" spans="2:24" x14ac:dyDescent="0.25">
      <c r="B13" s="1">
        <v>2016</v>
      </c>
      <c r="C13" s="7" t="s">
        <v>30</v>
      </c>
      <c r="D13" s="16">
        <v>1783.04</v>
      </c>
      <c r="E13" s="28">
        <v>680.94</v>
      </c>
      <c r="F13" s="28">
        <v>1702.36</v>
      </c>
      <c r="G13" s="16">
        <v>2674.55</v>
      </c>
      <c r="H13" s="28">
        <v>1021.42</v>
      </c>
      <c r="I13" s="28">
        <v>1702.36</v>
      </c>
      <c r="J13" s="16">
        <v>3900.39</v>
      </c>
      <c r="K13" s="28">
        <v>1489.57</v>
      </c>
      <c r="L13" s="28">
        <v>1702.36</v>
      </c>
      <c r="M13" s="28">
        <v>4457.59</v>
      </c>
      <c r="N13" s="28">
        <v>1702.36</v>
      </c>
      <c r="O13" s="16">
        <v>6686.39</v>
      </c>
      <c r="P13" s="28">
        <v>2553.54</v>
      </c>
      <c r="Q13" s="16">
        <v>7132.14</v>
      </c>
      <c r="R13" s="28">
        <v>2723.78</v>
      </c>
      <c r="S13" s="16">
        <v>6686.39</v>
      </c>
      <c r="T13" s="16">
        <v>2553.54</v>
      </c>
      <c r="U13" s="16">
        <v>5794.87</v>
      </c>
      <c r="V13" s="16">
        <v>2213.0700000000002</v>
      </c>
      <c r="W13" s="28">
        <v>4457.59</v>
      </c>
      <c r="X13" s="32">
        <v>1702.36</v>
      </c>
    </row>
    <row r="14" spans="2:24" x14ac:dyDescent="0.25">
      <c r="B14" s="1">
        <v>2016</v>
      </c>
      <c r="C14" s="7" t="s">
        <v>31</v>
      </c>
      <c r="D14" s="14">
        <v>1783.04</v>
      </c>
      <c r="E14" s="14">
        <v>680.94</v>
      </c>
      <c r="F14" s="17">
        <v>1702.36</v>
      </c>
      <c r="G14" s="14">
        <v>2674.55</v>
      </c>
      <c r="H14" s="17">
        <v>1021.42</v>
      </c>
      <c r="I14" s="17">
        <v>1702.36</v>
      </c>
      <c r="J14" s="14">
        <v>3900.39</v>
      </c>
      <c r="K14" s="17">
        <v>1489.57</v>
      </c>
      <c r="L14" s="17">
        <v>1702.36</v>
      </c>
      <c r="M14" s="17">
        <v>4457.59</v>
      </c>
      <c r="N14" s="17">
        <v>1702.36</v>
      </c>
      <c r="O14" s="14">
        <v>6686.39</v>
      </c>
      <c r="P14" s="17">
        <v>2553.54</v>
      </c>
      <c r="Q14" s="14">
        <v>7132.14</v>
      </c>
      <c r="R14" s="17">
        <v>2723.78</v>
      </c>
      <c r="S14" s="14">
        <v>6686.39</v>
      </c>
      <c r="T14" s="14">
        <v>2553.54</v>
      </c>
      <c r="U14" s="14">
        <v>5794.87</v>
      </c>
      <c r="V14" s="14">
        <v>2213.0700000000002</v>
      </c>
      <c r="W14" s="14">
        <v>4457.59</v>
      </c>
      <c r="X14" s="14">
        <v>1702.36</v>
      </c>
    </row>
    <row r="15" spans="2:24" x14ac:dyDescent="0.25">
      <c r="B15" s="1">
        <v>2016</v>
      </c>
      <c r="C15" s="7" t="s">
        <v>32</v>
      </c>
      <c r="D15" s="14">
        <v>1783.04</v>
      </c>
      <c r="E15" s="14">
        <v>680.94</v>
      </c>
      <c r="F15" s="17">
        <v>1702.36</v>
      </c>
      <c r="G15" s="14">
        <v>2674.55</v>
      </c>
      <c r="H15" s="17">
        <v>1021.42</v>
      </c>
      <c r="I15" s="17">
        <v>1702.36</v>
      </c>
      <c r="J15" s="14">
        <v>3900.39</v>
      </c>
      <c r="K15" s="17">
        <v>1489.57</v>
      </c>
      <c r="L15" s="17">
        <v>1702.36</v>
      </c>
      <c r="M15" s="17">
        <v>4457.59</v>
      </c>
      <c r="N15" s="17">
        <v>1702.36</v>
      </c>
      <c r="O15" s="14">
        <v>6686.39</v>
      </c>
      <c r="P15" s="17">
        <v>2553.54</v>
      </c>
      <c r="Q15" s="14">
        <v>7132.14</v>
      </c>
      <c r="R15" s="17">
        <v>2723.78</v>
      </c>
      <c r="S15" s="14">
        <v>6686.39</v>
      </c>
      <c r="T15" s="14">
        <v>2553.54</v>
      </c>
      <c r="U15" s="14">
        <v>5794.87</v>
      </c>
      <c r="V15" s="14">
        <v>2213.0700000000002</v>
      </c>
      <c r="W15" s="14">
        <v>4457.59</v>
      </c>
      <c r="X15" s="14">
        <v>1702.36</v>
      </c>
    </row>
    <row r="16" spans="2:24" x14ac:dyDescent="0.25">
      <c r="B16" s="1">
        <v>2016</v>
      </c>
      <c r="C16" s="7" t="s">
        <v>33</v>
      </c>
      <c r="D16" s="14">
        <v>1783.04</v>
      </c>
      <c r="E16" s="17">
        <v>680.94</v>
      </c>
      <c r="F16" s="17">
        <v>1702.36</v>
      </c>
      <c r="G16" s="14">
        <v>2674.55</v>
      </c>
      <c r="H16" s="17">
        <v>1021.42</v>
      </c>
      <c r="I16" s="17">
        <v>1702.36</v>
      </c>
      <c r="J16" s="14">
        <v>3900.39</v>
      </c>
      <c r="K16" s="17">
        <v>1489.57</v>
      </c>
      <c r="L16" s="17">
        <v>1702.36</v>
      </c>
      <c r="M16" s="17">
        <v>4457.59</v>
      </c>
      <c r="N16" s="17">
        <v>1702.36</v>
      </c>
      <c r="O16" s="17">
        <v>6686.39</v>
      </c>
      <c r="P16" s="17">
        <v>2553.54</v>
      </c>
      <c r="Q16" s="14">
        <v>7132.14</v>
      </c>
      <c r="R16" s="17">
        <v>2723.78</v>
      </c>
      <c r="S16" s="14">
        <v>6686.39</v>
      </c>
      <c r="T16" s="14">
        <v>2553.54</v>
      </c>
      <c r="U16" s="14">
        <v>5794.87</v>
      </c>
      <c r="V16" s="14">
        <v>2213.0700000000002</v>
      </c>
      <c r="W16" s="14">
        <v>4457.59</v>
      </c>
      <c r="X16" s="14">
        <v>1702.36</v>
      </c>
    </row>
    <row r="17" spans="2:24" x14ac:dyDescent="0.25">
      <c r="B17" s="4">
        <v>2016</v>
      </c>
      <c r="C17" s="8" t="s">
        <v>34</v>
      </c>
      <c r="D17" s="14">
        <v>1783.04</v>
      </c>
      <c r="E17" s="17">
        <v>680.94</v>
      </c>
      <c r="F17" s="35">
        <v>1702.36</v>
      </c>
      <c r="G17" s="14">
        <v>2674.55</v>
      </c>
      <c r="H17" s="14">
        <v>1021.42</v>
      </c>
      <c r="I17" s="35">
        <v>1702.36</v>
      </c>
      <c r="J17" s="14">
        <v>3900.39</v>
      </c>
      <c r="K17" s="14">
        <v>1489.57</v>
      </c>
      <c r="L17" s="1">
        <v>1702.36</v>
      </c>
      <c r="M17" s="17">
        <v>4457.59</v>
      </c>
      <c r="N17" s="35">
        <v>1702.36</v>
      </c>
      <c r="O17" s="14">
        <v>6686.39</v>
      </c>
      <c r="P17" s="14">
        <v>2553.54</v>
      </c>
      <c r="Q17" s="14">
        <v>7132.14</v>
      </c>
      <c r="R17" s="14">
        <v>2723.78</v>
      </c>
      <c r="S17" s="14">
        <v>6686.39</v>
      </c>
      <c r="T17" s="14">
        <v>2553.54</v>
      </c>
      <c r="U17" s="14">
        <v>5794.87</v>
      </c>
      <c r="V17" s="14">
        <v>2213.0700000000002</v>
      </c>
      <c r="W17" s="17">
        <v>4457.59</v>
      </c>
      <c r="X17" s="35">
        <v>1702.36</v>
      </c>
    </row>
    <row r="18" spans="2:24" x14ac:dyDescent="0.25">
      <c r="B18" s="2">
        <v>2017</v>
      </c>
      <c r="C18" s="7" t="s">
        <v>16</v>
      </c>
      <c r="D18" s="27">
        <v>1783.04</v>
      </c>
      <c r="E18" s="4">
        <v>680.94</v>
      </c>
      <c r="F18" s="4">
        <v>1702.36</v>
      </c>
      <c r="G18" s="40">
        <v>2674.55</v>
      </c>
      <c r="H18" s="5">
        <v>1021.42</v>
      </c>
      <c r="I18" s="4">
        <v>1702.36</v>
      </c>
      <c r="J18" s="40">
        <v>3900.39</v>
      </c>
      <c r="K18" s="5">
        <v>1489.57</v>
      </c>
      <c r="L18" s="4">
        <v>1702.36</v>
      </c>
      <c r="M18" s="16">
        <v>4457.59</v>
      </c>
      <c r="N18" s="4">
        <v>1702.36</v>
      </c>
      <c r="O18" s="5">
        <v>6686.39</v>
      </c>
      <c r="P18" s="5">
        <v>2553.54</v>
      </c>
      <c r="Q18" s="5">
        <v>7132.14</v>
      </c>
      <c r="R18" s="2">
        <v>2723.78</v>
      </c>
      <c r="S18" s="14">
        <v>6686.39</v>
      </c>
      <c r="T18" s="14">
        <v>2553.54</v>
      </c>
      <c r="U18" s="2">
        <v>5794.87</v>
      </c>
      <c r="V18" s="2">
        <v>2213.0700000000002</v>
      </c>
      <c r="W18" s="14">
        <v>4457.59</v>
      </c>
      <c r="X18" s="14">
        <v>1702.36</v>
      </c>
    </row>
    <row r="19" spans="2:24" x14ac:dyDescent="0.25">
      <c r="B19" s="2"/>
      <c r="C19" s="8"/>
      <c r="D19" s="14"/>
      <c r="E19" s="22" t="s">
        <v>35</v>
      </c>
      <c r="F19" s="22" t="s">
        <v>36</v>
      </c>
      <c r="G19" s="21"/>
      <c r="H19" s="22" t="s">
        <v>35</v>
      </c>
      <c r="I19" s="22" t="s">
        <v>36</v>
      </c>
      <c r="J19" s="21"/>
      <c r="K19" s="22" t="s">
        <v>35</v>
      </c>
      <c r="L19" s="22" t="s">
        <v>36</v>
      </c>
      <c r="M19" s="21"/>
      <c r="N19" s="22" t="s">
        <v>35</v>
      </c>
      <c r="O19" s="21"/>
      <c r="P19" s="22" t="s">
        <v>35</v>
      </c>
      <c r="Q19" s="21"/>
      <c r="R19" s="39" t="s">
        <v>35</v>
      </c>
      <c r="S19" s="33"/>
      <c r="T19" s="33"/>
      <c r="U19" s="33"/>
      <c r="V19" s="33"/>
      <c r="W19" s="33"/>
      <c r="X19" s="33"/>
    </row>
    <row r="20" spans="2:24" x14ac:dyDescent="0.25">
      <c r="B20" s="9">
        <v>2017</v>
      </c>
      <c r="C20" s="17" t="s">
        <v>22</v>
      </c>
      <c r="D20" s="14">
        <v>1783.04</v>
      </c>
      <c r="E20" s="14">
        <v>680.94</v>
      </c>
      <c r="F20" s="14">
        <v>1702.36</v>
      </c>
      <c r="G20" s="14">
        <v>2674.55</v>
      </c>
      <c r="H20" s="14">
        <v>1021.42</v>
      </c>
      <c r="I20" s="14">
        <v>1702.36</v>
      </c>
      <c r="J20" s="14">
        <v>3900.39</v>
      </c>
      <c r="K20" s="14">
        <v>1489.57</v>
      </c>
      <c r="L20" s="14">
        <v>1702.36</v>
      </c>
      <c r="M20" s="14">
        <v>4457.59</v>
      </c>
      <c r="N20" s="14">
        <v>1702.36</v>
      </c>
      <c r="O20" s="14">
        <v>6686.39</v>
      </c>
      <c r="P20" s="14">
        <v>2553.54</v>
      </c>
      <c r="Q20" s="14">
        <v>7132.14</v>
      </c>
      <c r="R20" s="14">
        <v>2723.78</v>
      </c>
      <c r="S20" s="14">
        <v>6686.39</v>
      </c>
      <c r="T20" s="14">
        <v>2553.54</v>
      </c>
      <c r="U20" s="14">
        <v>5794.87</v>
      </c>
      <c r="V20" s="14">
        <v>2213.0700000000002</v>
      </c>
      <c r="W20" s="14">
        <v>4457.59</v>
      </c>
      <c r="X20" s="14">
        <v>1702.36</v>
      </c>
    </row>
    <row r="21" spans="2:24" x14ac:dyDescent="0.25">
      <c r="B21" s="9">
        <v>2017</v>
      </c>
      <c r="C21" s="17" t="s">
        <v>23</v>
      </c>
      <c r="D21" s="14">
        <v>1783.04</v>
      </c>
      <c r="E21" s="14">
        <v>680.94</v>
      </c>
      <c r="F21" s="17">
        <v>1702.36</v>
      </c>
      <c r="G21" s="14">
        <v>2674.55</v>
      </c>
      <c r="H21" s="14">
        <v>1021.42</v>
      </c>
      <c r="I21" s="17">
        <v>1702.36</v>
      </c>
      <c r="J21" s="14">
        <v>3900.39</v>
      </c>
      <c r="K21" s="14">
        <v>1489.57</v>
      </c>
      <c r="L21" s="17">
        <v>1702.36</v>
      </c>
      <c r="M21" s="14">
        <v>4457.59</v>
      </c>
      <c r="N21" s="17">
        <v>1702.36</v>
      </c>
      <c r="O21" s="14">
        <v>6686.39</v>
      </c>
      <c r="P21" s="14">
        <v>2553.54</v>
      </c>
      <c r="Q21" s="14">
        <v>7132.14</v>
      </c>
      <c r="R21" s="14">
        <v>2723.78</v>
      </c>
      <c r="S21" s="14">
        <v>6686.39</v>
      </c>
      <c r="T21" s="14">
        <v>2553.54</v>
      </c>
      <c r="U21" s="14">
        <v>5794.87</v>
      </c>
      <c r="V21" s="14">
        <v>2213.0700000000002</v>
      </c>
      <c r="W21" s="14">
        <v>4457.59</v>
      </c>
      <c r="X21" s="14">
        <v>1702.36</v>
      </c>
    </row>
    <row r="22" spans="2:24" x14ac:dyDescent="0.25">
      <c r="B22" s="9">
        <v>2017</v>
      </c>
      <c r="C22" s="17" t="s">
        <v>24</v>
      </c>
      <c r="D22" s="14">
        <v>1839.39</v>
      </c>
      <c r="E22" s="14">
        <v>702.09</v>
      </c>
      <c r="F22" s="17">
        <v>1755.23</v>
      </c>
      <c r="G22" s="14">
        <v>2759.08</v>
      </c>
      <c r="H22" s="14">
        <v>1053.1400000000001</v>
      </c>
      <c r="I22" s="17">
        <v>1755.23</v>
      </c>
      <c r="J22" s="14">
        <v>4023.66</v>
      </c>
      <c r="K22" s="14">
        <v>1535.82</v>
      </c>
      <c r="L22" s="17">
        <v>1755.23</v>
      </c>
      <c r="M22" s="14">
        <v>4598.47</v>
      </c>
      <c r="N22" s="17">
        <v>1755.23</v>
      </c>
      <c r="O22" s="14">
        <v>6897.7</v>
      </c>
      <c r="P22" s="14">
        <v>2632.84</v>
      </c>
      <c r="Q22" s="14">
        <v>7357.55</v>
      </c>
      <c r="R22" s="14">
        <v>2808.36</v>
      </c>
      <c r="S22" s="14">
        <v>6897.7</v>
      </c>
      <c r="T22" s="14">
        <v>2632.84</v>
      </c>
      <c r="U22" s="14">
        <v>5978.01</v>
      </c>
      <c r="V22" s="14">
        <v>2281.79</v>
      </c>
      <c r="W22" s="14">
        <v>4598.47</v>
      </c>
      <c r="X22" s="14">
        <v>1755.23</v>
      </c>
    </row>
    <row r="23" spans="2:24" x14ac:dyDescent="0.25">
      <c r="B23" s="9">
        <v>2017</v>
      </c>
      <c r="C23" s="17" t="s">
        <v>25</v>
      </c>
      <c r="D23" s="14">
        <v>1839.39</v>
      </c>
      <c r="E23" s="14">
        <v>702.09</v>
      </c>
      <c r="F23" s="17">
        <v>1755.23</v>
      </c>
      <c r="G23" s="14">
        <v>2759.08</v>
      </c>
      <c r="H23" s="14">
        <v>1053.1400000000001</v>
      </c>
      <c r="I23" s="17">
        <v>1755.23</v>
      </c>
      <c r="J23" s="14">
        <v>4023.66</v>
      </c>
      <c r="K23" s="14">
        <v>1535.82</v>
      </c>
      <c r="L23" s="17">
        <v>1755.23</v>
      </c>
      <c r="M23" s="14">
        <v>4598.47</v>
      </c>
      <c r="N23" s="17">
        <v>1755.23</v>
      </c>
      <c r="O23" s="14">
        <v>6897.7</v>
      </c>
      <c r="P23" s="14">
        <v>2632.84</v>
      </c>
      <c r="Q23" s="14">
        <v>7357.55</v>
      </c>
      <c r="R23" s="14">
        <v>2808.36</v>
      </c>
      <c r="S23" s="14">
        <v>6897.7</v>
      </c>
      <c r="T23" s="14">
        <v>2632.84</v>
      </c>
      <c r="U23" s="14">
        <v>5978.01</v>
      </c>
      <c r="V23" s="14">
        <v>2281.79</v>
      </c>
      <c r="W23" s="14">
        <v>4598.47</v>
      </c>
      <c r="X23" s="14">
        <v>1755.23</v>
      </c>
    </row>
    <row r="24" spans="2:24" x14ac:dyDescent="0.25">
      <c r="B24" s="9">
        <v>2017</v>
      </c>
      <c r="C24" s="17" t="s">
        <v>28</v>
      </c>
      <c r="D24" s="14">
        <v>1839.39</v>
      </c>
      <c r="E24" s="1">
        <v>702.09</v>
      </c>
      <c r="F24" s="1">
        <v>1755.23</v>
      </c>
      <c r="G24" s="14">
        <v>2759.08</v>
      </c>
      <c r="H24" s="14">
        <v>1053.1400000000001</v>
      </c>
      <c r="I24" s="1">
        <v>1755.23</v>
      </c>
      <c r="J24" s="14">
        <v>4023.66</v>
      </c>
      <c r="K24" s="14">
        <v>1535.82</v>
      </c>
      <c r="L24" s="1">
        <v>1755.23</v>
      </c>
      <c r="M24" s="14">
        <v>4598.47</v>
      </c>
      <c r="N24" s="1">
        <v>1755.23</v>
      </c>
      <c r="O24" s="14">
        <v>6897.7</v>
      </c>
      <c r="P24" s="14">
        <v>2632.84</v>
      </c>
      <c r="Q24" s="14">
        <v>7357.55</v>
      </c>
      <c r="R24" s="14">
        <v>2808.36</v>
      </c>
      <c r="S24" s="14">
        <v>6897.7</v>
      </c>
      <c r="T24" s="14">
        <v>2632.84</v>
      </c>
      <c r="U24" s="14">
        <v>5978.01</v>
      </c>
      <c r="V24" s="14">
        <v>2281.79</v>
      </c>
      <c r="W24" s="14">
        <v>4598.47</v>
      </c>
      <c r="X24" s="1">
        <v>1755.23</v>
      </c>
    </row>
    <row r="25" spans="2:24" x14ac:dyDescent="0.25">
      <c r="B25" s="9">
        <v>2017</v>
      </c>
      <c r="C25" s="24" t="s">
        <v>29</v>
      </c>
      <c r="D25" s="14">
        <v>1839.39</v>
      </c>
      <c r="E25" s="14">
        <v>702.09</v>
      </c>
      <c r="F25" s="17">
        <v>1755.23</v>
      </c>
      <c r="G25" s="2">
        <v>2759.08</v>
      </c>
      <c r="H25" s="2">
        <v>1053.1400000000001</v>
      </c>
      <c r="I25" s="17">
        <v>1755.23</v>
      </c>
      <c r="J25" s="2">
        <v>4023.66</v>
      </c>
      <c r="K25" s="2">
        <v>1535.82</v>
      </c>
      <c r="L25" s="17">
        <v>1755.23</v>
      </c>
      <c r="M25" s="14">
        <v>4598.47</v>
      </c>
      <c r="N25" s="17">
        <v>1755.23</v>
      </c>
      <c r="O25" s="2">
        <v>6897.7</v>
      </c>
      <c r="P25" s="2">
        <v>2632.84</v>
      </c>
      <c r="Q25" s="2">
        <v>7357.55</v>
      </c>
      <c r="R25" s="2">
        <v>2808.36</v>
      </c>
      <c r="S25" s="2">
        <v>6897.7</v>
      </c>
      <c r="T25" s="2">
        <v>2632.84</v>
      </c>
      <c r="U25" s="14">
        <v>5978.01</v>
      </c>
      <c r="V25" s="14">
        <v>2281.79</v>
      </c>
      <c r="W25" s="14">
        <v>4598.47</v>
      </c>
      <c r="X25" s="17">
        <v>1755.23</v>
      </c>
    </row>
    <row r="26" spans="2:24" x14ac:dyDescent="0.25">
      <c r="B26" s="5"/>
      <c r="C26" s="31"/>
      <c r="D26" s="41"/>
      <c r="E26" s="39" t="s">
        <v>37</v>
      </c>
      <c r="F26" s="48" t="s">
        <v>38</v>
      </c>
      <c r="G26" s="33"/>
      <c r="H26" s="48" t="s">
        <v>37</v>
      </c>
      <c r="I26" s="48" t="s">
        <v>38</v>
      </c>
      <c r="J26" s="33"/>
      <c r="K26" s="48" t="s">
        <v>37</v>
      </c>
      <c r="L26" s="48" t="s">
        <v>38</v>
      </c>
      <c r="M26" s="33"/>
      <c r="N26" s="48" t="s">
        <v>37</v>
      </c>
      <c r="O26" s="33"/>
      <c r="P26" s="48" t="s">
        <v>37</v>
      </c>
      <c r="Q26" s="33"/>
      <c r="R26" s="48" t="s">
        <v>37</v>
      </c>
      <c r="S26" s="33"/>
      <c r="T26" s="33"/>
      <c r="U26" s="33"/>
      <c r="V26" s="33"/>
      <c r="W26" s="33"/>
      <c r="X26" s="33"/>
    </row>
    <row r="27" spans="2:24" x14ac:dyDescent="0.25">
      <c r="B27" s="14">
        <v>2017</v>
      </c>
      <c r="C27" s="17" t="s">
        <v>30</v>
      </c>
      <c r="D27" s="14">
        <v>1839.39</v>
      </c>
      <c r="E27" s="14">
        <v>704.26</v>
      </c>
      <c r="F27" s="17">
        <v>1760.66</v>
      </c>
      <c r="G27" s="14">
        <v>2759.08</v>
      </c>
      <c r="H27" s="14">
        <v>1056.3900000000001</v>
      </c>
      <c r="I27" s="17">
        <v>1760.66</v>
      </c>
      <c r="J27" s="14">
        <v>4023.66</v>
      </c>
      <c r="K27" s="14">
        <v>1540.57</v>
      </c>
      <c r="L27" s="17">
        <v>1760.66</v>
      </c>
      <c r="M27" s="14">
        <v>4598.47</v>
      </c>
      <c r="N27" s="17">
        <v>1760.66</v>
      </c>
      <c r="O27" s="14">
        <v>6897.7</v>
      </c>
      <c r="P27" s="14">
        <v>2640.98</v>
      </c>
      <c r="Q27" s="14">
        <v>7357.55</v>
      </c>
      <c r="R27" s="14">
        <v>2817.05</v>
      </c>
      <c r="S27" s="14">
        <v>6897.7</v>
      </c>
      <c r="T27" s="14">
        <v>2640.98</v>
      </c>
      <c r="U27" s="14">
        <v>5978.01</v>
      </c>
      <c r="V27" s="14">
        <v>2288.85</v>
      </c>
      <c r="W27" s="14">
        <v>4598.47</v>
      </c>
      <c r="X27" s="26">
        <v>1760.66</v>
      </c>
    </row>
    <row r="28" spans="2:24" x14ac:dyDescent="0.25">
      <c r="B28" s="14">
        <v>2017</v>
      </c>
      <c r="C28" s="17" t="s">
        <v>31</v>
      </c>
      <c r="D28" s="14">
        <v>1839.39</v>
      </c>
      <c r="E28" s="14">
        <v>704.26</v>
      </c>
      <c r="F28" s="17">
        <v>1760.66</v>
      </c>
      <c r="G28" s="14">
        <v>2759.08</v>
      </c>
      <c r="H28" s="14">
        <v>1056.3900000000001</v>
      </c>
      <c r="I28" s="17">
        <v>1760.66</v>
      </c>
      <c r="J28" s="14">
        <v>4023.66</v>
      </c>
      <c r="K28" s="14">
        <v>1540.57</v>
      </c>
      <c r="L28" s="17">
        <v>1760.66</v>
      </c>
      <c r="M28" s="14">
        <v>4598.47</v>
      </c>
      <c r="N28" s="17">
        <v>1760.66</v>
      </c>
      <c r="O28" s="14">
        <v>6897.7</v>
      </c>
      <c r="P28" s="14">
        <v>2640.98</v>
      </c>
      <c r="Q28" s="14">
        <v>7357.55</v>
      </c>
      <c r="R28" s="14">
        <v>2817.05</v>
      </c>
      <c r="S28" s="14">
        <v>6897.7</v>
      </c>
      <c r="T28" s="14">
        <v>2640.98</v>
      </c>
      <c r="U28" s="14">
        <v>5978.01</v>
      </c>
      <c r="V28" s="14">
        <v>2288.85</v>
      </c>
      <c r="W28" s="14">
        <v>4598.47</v>
      </c>
      <c r="X28" s="17">
        <v>1760.66</v>
      </c>
    </row>
    <row r="29" spans="2:24" x14ac:dyDescent="0.25">
      <c r="B29" s="14">
        <v>2017</v>
      </c>
      <c r="C29" s="17" t="s">
        <v>32</v>
      </c>
      <c r="D29" s="14">
        <v>1839.39</v>
      </c>
      <c r="E29" s="14">
        <v>704.26</v>
      </c>
      <c r="F29" s="17">
        <v>1760.66</v>
      </c>
      <c r="G29" s="14">
        <v>2759.08</v>
      </c>
      <c r="H29" s="14">
        <v>1056.3900000000001</v>
      </c>
      <c r="I29" s="17">
        <v>1760.66</v>
      </c>
      <c r="J29" s="14">
        <v>4023.66</v>
      </c>
      <c r="K29" s="14">
        <v>1540.57</v>
      </c>
      <c r="L29" s="17">
        <v>1760.66</v>
      </c>
      <c r="M29" s="14">
        <v>4598.47</v>
      </c>
      <c r="N29" s="17">
        <v>1760.66</v>
      </c>
      <c r="O29" s="14">
        <v>6897.7</v>
      </c>
      <c r="P29" s="14">
        <v>2640.98</v>
      </c>
      <c r="Q29" s="14">
        <v>7357.55</v>
      </c>
      <c r="R29" s="14">
        <v>2817.05</v>
      </c>
      <c r="S29" s="14">
        <v>6897.7</v>
      </c>
      <c r="T29" s="14">
        <v>2640.98</v>
      </c>
      <c r="U29" s="14">
        <v>5978.01</v>
      </c>
      <c r="V29" s="14">
        <v>2288.85</v>
      </c>
      <c r="W29" s="14">
        <v>4598.47</v>
      </c>
      <c r="X29" s="14">
        <v>1760.66</v>
      </c>
    </row>
    <row r="30" spans="2:24" x14ac:dyDescent="0.25">
      <c r="B30" s="14">
        <v>2017</v>
      </c>
      <c r="C30" s="24" t="s">
        <v>33</v>
      </c>
      <c r="D30" s="14">
        <v>1839.39</v>
      </c>
      <c r="E30" s="14">
        <v>704.26</v>
      </c>
      <c r="F30" s="17">
        <v>1760.66</v>
      </c>
      <c r="G30" s="14">
        <v>2759.08</v>
      </c>
      <c r="H30" s="14">
        <v>1056.3900000000001</v>
      </c>
      <c r="I30" s="17">
        <v>1760.66</v>
      </c>
      <c r="J30" s="14">
        <v>4023.66</v>
      </c>
      <c r="K30" s="14">
        <v>1540.57</v>
      </c>
      <c r="L30" s="17">
        <v>1760.66</v>
      </c>
      <c r="M30" s="14">
        <v>4598.47</v>
      </c>
      <c r="N30" s="17">
        <v>1760.66</v>
      </c>
      <c r="O30" s="14">
        <v>6897.7</v>
      </c>
      <c r="P30" s="14">
        <v>2640.98</v>
      </c>
      <c r="Q30" s="14">
        <v>7357.55</v>
      </c>
      <c r="R30" s="14">
        <v>2817.05</v>
      </c>
      <c r="S30" s="14">
        <v>6897.7</v>
      </c>
      <c r="T30" s="14">
        <v>2640.98</v>
      </c>
      <c r="U30" s="14">
        <v>5978.01</v>
      </c>
      <c r="V30" s="14">
        <v>2288.85</v>
      </c>
      <c r="W30" s="14">
        <v>4598.47</v>
      </c>
      <c r="X30" s="17">
        <v>1760.66</v>
      </c>
    </row>
    <row r="31" spans="2:24" x14ac:dyDescent="0.25">
      <c r="B31" s="14">
        <v>2017</v>
      </c>
      <c r="C31" s="24" t="s">
        <v>34</v>
      </c>
      <c r="D31" s="14">
        <v>1839.39</v>
      </c>
      <c r="E31" s="14">
        <v>704.26</v>
      </c>
      <c r="F31" s="17">
        <v>1760.66</v>
      </c>
      <c r="G31" s="14">
        <v>2759.08</v>
      </c>
      <c r="H31" s="14">
        <v>1056.3900000000001</v>
      </c>
      <c r="I31" s="17">
        <v>1760.66</v>
      </c>
      <c r="J31" s="14">
        <v>4023.66</v>
      </c>
      <c r="K31" s="14">
        <v>1540.57</v>
      </c>
      <c r="L31" s="17">
        <v>1760.66</v>
      </c>
      <c r="M31" s="14">
        <v>4598.47</v>
      </c>
      <c r="N31" s="17">
        <v>1760.66</v>
      </c>
      <c r="O31" s="14">
        <v>6897.7</v>
      </c>
      <c r="P31" s="14">
        <v>2640.98</v>
      </c>
      <c r="Q31" s="14">
        <v>7357.55</v>
      </c>
      <c r="R31" s="14">
        <v>2817.05</v>
      </c>
      <c r="S31" s="14">
        <v>6897.7</v>
      </c>
      <c r="T31" s="14">
        <v>2640.98</v>
      </c>
      <c r="U31" s="14">
        <v>5978.01</v>
      </c>
      <c r="V31" s="14">
        <v>2288.85</v>
      </c>
      <c r="W31" s="14">
        <v>4598.47</v>
      </c>
      <c r="X31" s="17">
        <v>1760.66</v>
      </c>
    </row>
    <row r="32" spans="2:24" x14ac:dyDescent="0.25">
      <c r="B32" s="14">
        <v>2018</v>
      </c>
      <c r="C32" s="24" t="s">
        <v>16</v>
      </c>
      <c r="D32" s="14">
        <v>1839.39</v>
      </c>
      <c r="E32" s="14">
        <v>704.26</v>
      </c>
      <c r="F32" s="17">
        <v>1760.66</v>
      </c>
      <c r="G32" s="14">
        <v>2759.08</v>
      </c>
      <c r="H32" s="14">
        <v>1056.3900000000001</v>
      </c>
      <c r="I32" s="17">
        <v>1760.66</v>
      </c>
      <c r="J32" s="14">
        <v>4023.66</v>
      </c>
      <c r="K32" s="14">
        <v>1540.57</v>
      </c>
      <c r="L32" s="17">
        <v>1760.66</v>
      </c>
      <c r="M32" s="14">
        <v>4598.47</v>
      </c>
      <c r="N32" s="17">
        <v>1760.66</v>
      </c>
      <c r="O32" s="14">
        <v>6897.7</v>
      </c>
      <c r="P32" s="14">
        <v>2640.98</v>
      </c>
      <c r="Q32" s="14">
        <v>7357.55</v>
      </c>
      <c r="R32" s="14">
        <v>2817.05</v>
      </c>
      <c r="S32" s="14">
        <v>6897.7</v>
      </c>
      <c r="T32" s="14">
        <v>2640.98</v>
      </c>
      <c r="U32" s="14">
        <v>5978.01</v>
      </c>
      <c r="V32" s="14">
        <v>2288.85</v>
      </c>
      <c r="W32" s="14">
        <v>4598.47</v>
      </c>
      <c r="X32" s="17">
        <v>1760.66</v>
      </c>
    </row>
    <row r="33" spans="2:24" x14ac:dyDescent="0.25">
      <c r="B33" s="23"/>
      <c r="C33" s="25"/>
      <c r="D33" s="21"/>
      <c r="E33" s="22" t="s">
        <v>39</v>
      </c>
      <c r="F33" s="22" t="s">
        <v>40</v>
      </c>
      <c r="G33" s="21"/>
      <c r="H33" s="22" t="s">
        <v>39</v>
      </c>
      <c r="I33" s="22" t="s">
        <v>40</v>
      </c>
      <c r="J33" s="21"/>
      <c r="K33" s="22" t="s">
        <v>39</v>
      </c>
      <c r="L33" s="22" t="s">
        <v>40</v>
      </c>
      <c r="M33" s="21"/>
      <c r="N33" s="22" t="s">
        <v>39</v>
      </c>
      <c r="O33" s="43"/>
      <c r="P33" s="22" t="s">
        <v>39</v>
      </c>
      <c r="Q33" s="21"/>
      <c r="R33" s="22" t="s">
        <v>39</v>
      </c>
      <c r="S33" s="21"/>
      <c r="T33" s="21"/>
      <c r="U33" s="21"/>
      <c r="V33" s="21"/>
      <c r="W33" s="21"/>
      <c r="X33" s="21"/>
    </row>
    <row r="34" spans="2:24" x14ac:dyDescent="0.25">
      <c r="B34" s="2">
        <v>2018</v>
      </c>
      <c r="C34" s="7" t="s">
        <v>22</v>
      </c>
      <c r="D34" s="14">
        <v>1836.38</v>
      </c>
      <c r="E34" s="14">
        <v>704.26</v>
      </c>
      <c r="F34" s="14">
        <v>1760.66</v>
      </c>
      <c r="G34" s="14">
        <v>2754.58</v>
      </c>
      <c r="H34" s="14">
        <v>1056.3900000000001</v>
      </c>
      <c r="I34" s="14">
        <v>1760.66</v>
      </c>
      <c r="J34" s="14">
        <v>4017.09</v>
      </c>
      <c r="K34" s="14">
        <v>1540.57</v>
      </c>
      <c r="L34" s="14">
        <v>1760.66</v>
      </c>
      <c r="M34" s="14">
        <v>4590.96</v>
      </c>
      <c r="N34" s="14">
        <v>1760.66</v>
      </c>
      <c r="O34" s="44">
        <v>6886.44</v>
      </c>
      <c r="P34" s="44">
        <v>2640.98</v>
      </c>
      <c r="Q34" s="14">
        <v>7345.54</v>
      </c>
      <c r="R34" s="14">
        <v>2817.05</v>
      </c>
      <c r="S34" s="14">
        <v>6886.44</v>
      </c>
      <c r="T34" s="42">
        <v>2640.98</v>
      </c>
      <c r="U34" s="14">
        <v>5968.25</v>
      </c>
      <c r="V34" s="14">
        <v>2288.85</v>
      </c>
      <c r="W34" s="14">
        <v>4590.96</v>
      </c>
      <c r="X34" s="14">
        <v>1760.66</v>
      </c>
    </row>
    <row r="35" spans="2:24" x14ac:dyDescent="0.25">
      <c r="B35" s="2">
        <v>2018</v>
      </c>
      <c r="C35" s="7" t="s">
        <v>23</v>
      </c>
      <c r="D35" s="14">
        <v>1836.38</v>
      </c>
      <c r="E35" s="14">
        <v>704.26</v>
      </c>
      <c r="F35" s="14">
        <v>1760.66</v>
      </c>
      <c r="G35" s="14">
        <v>2754.58</v>
      </c>
      <c r="H35" s="14">
        <v>1056.3900000000001</v>
      </c>
      <c r="I35" s="14">
        <v>1760.66</v>
      </c>
      <c r="J35" s="14">
        <v>4017.09</v>
      </c>
      <c r="K35" s="14">
        <v>1540.57</v>
      </c>
      <c r="L35" s="14">
        <v>1760.66</v>
      </c>
      <c r="M35" s="14">
        <v>4590.96</v>
      </c>
      <c r="N35" s="14">
        <v>1760.66</v>
      </c>
      <c r="O35" s="14">
        <v>6886.44</v>
      </c>
      <c r="P35" s="46">
        <v>2640.98</v>
      </c>
      <c r="Q35" s="16">
        <v>7345.54</v>
      </c>
      <c r="R35" s="14">
        <v>2817.05</v>
      </c>
      <c r="S35" s="14">
        <v>6886.44</v>
      </c>
      <c r="T35" s="45">
        <v>2640.98</v>
      </c>
      <c r="U35" s="14">
        <v>5968.25</v>
      </c>
      <c r="V35" s="14">
        <v>2288.85</v>
      </c>
      <c r="W35" s="14">
        <v>4590.96</v>
      </c>
      <c r="X35" s="14">
        <v>1760.66</v>
      </c>
    </row>
    <row r="36" spans="2:24" x14ac:dyDescent="0.25">
      <c r="B36" s="2">
        <v>2018</v>
      </c>
      <c r="C36" s="8" t="s">
        <v>24</v>
      </c>
      <c r="D36" s="16">
        <v>1836.38</v>
      </c>
      <c r="E36" s="28">
        <v>704.26</v>
      </c>
      <c r="F36" s="28">
        <v>1760.66</v>
      </c>
      <c r="G36" s="16">
        <v>2754.58</v>
      </c>
      <c r="H36" s="16">
        <v>1056.3900000000001</v>
      </c>
      <c r="I36" s="28">
        <v>1760.66</v>
      </c>
      <c r="J36" s="16">
        <v>4017.09</v>
      </c>
      <c r="K36" s="16">
        <v>1540.57</v>
      </c>
      <c r="L36" s="28">
        <v>1760.66</v>
      </c>
      <c r="M36" s="16">
        <v>4590.96</v>
      </c>
      <c r="N36" s="28">
        <v>1760.66</v>
      </c>
      <c r="O36" s="16">
        <v>6886.44</v>
      </c>
      <c r="P36" s="46">
        <v>2640.98</v>
      </c>
      <c r="Q36" s="16">
        <v>7345.54</v>
      </c>
      <c r="R36" s="16">
        <v>2817.05</v>
      </c>
      <c r="S36" s="16">
        <v>6886.44</v>
      </c>
      <c r="T36" s="16">
        <v>2640.98</v>
      </c>
      <c r="U36">
        <v>5968.25</v>
      </c>
      <c r="V36" s="40">
        <v>2288.85</v>
      </c>
      <c r="W36" s="16">
        <v>4590.96</v>
      </c>
      <c r="X36" s="28">
        <v>1760.66</v>
      </c>
    </row>
    <row r="37" spans="2:24" x14ac:dyDescent="0.25">
      <c r="B37" s="9">
        <v>2018</v>
      </c>
      <c r="C37" s="17" t="s">
        <v>25</v>
      </c>
      <c r="D37" s="14">
        <v>1836.38</v>
      </c>
      <c r="E37" s="14">
        <v>704.26</v>
      </c>
      <c r="F37" s="17">
        <v>1760.66</v>
      </c>
      <c r="G37" s="14">
        <v>2754.58</v>
      </c>
      <c r="H37" s="14">
        <v>1056.3900000000001</v>
      </c>
      <c r="I37" s="17">
        <v>1760.66</v>
      </c>
      <c r="J37" s="14">
        <v>4017.09</v>
      </c>
      <c r="K37" s="14">
        <v>1540.57</v>
      </c>
      <c r="L37" s="17">
        <v>1760.66</v>
      </c>
      <c r="M37" s="14">
        <v>4590.96</v>
      </c>
      <c r="N37" s="17">
        <v>1760.66</v>
      </c>
      <c r="O37" s="14">
        <v>6886.44</v>
      </c>
      <c r="P37" s="14">
        <v>2640.98</v>
      </c>
      <c r="Q37" s="14">
        <v>7345.54</v>
      </c>
      <c r="R37" s="14">
        <v>2817.05</v>
      </c>
      <c r="S37" s="14">
        <v>6886.44</v>
      </c>
      <c r="T37" s="14">
        <v>2640.98</v>
      </c>
      <c r="U37" s="14">
        <v>5968.25</v>
      </c>
      <c r="V37" s="14">
        <v>2288.85</v>
      </c>
      <c r="W37" s="14">
        <v>4590.96</v>
      </c>
      <c r="X37" s="17">
        <v>1760.66</v>
      </c>
    </row>
    <row r="38" spans="2:24" x14ac:dyDescent="0.25">
      <c r="B38" s="9">
        <v>2018</v>
      </c>
      <c r="C38" s="17" t="s">
        <v>28</v>
      </c>
      <c r="D38" s="14">
        <v>1898.26</v>
      </c>
      <c r="E38" s="14">
        <v>727.52</v>
      </c>
      <c r="F38" s="17">
        <v>1818.81</v>
      </c>
      <c r="G38" s="14">
        <v>2847.39</v>
      </c>
      <c r="H38" s="14">
        <v>1091.29</v>
      </c>
      <c r="I38" s="17">
        <v>1818.81</v>
      </c>
      <c r="J38" s="14">
        <v>4152.4399999999996</v>
      </c>
      <c r="K38" s="14">
        <v>1591.46</v>
      </c>
      <c r="L38" s="17">
        <v>1818.81</v>
      </c>
      <c r="M38" s="14">
        <v>4745.6499999999996</v>
      </c>
      <c r="N38" s="17">
        <v>1818.81</v>
      </c>
      <c r="O38" s="14">
        <v>7118.48</v>
      </c>
      <c r="P38" s="14">
        <v>2728.22</v>
      </c>
      <c r="Q38" s="14">
        <v>7593.04</v>
      </c>
      <c r="R38" s="14">
        <v>2910.1</v>
      </c>
      <c r="S38" s="14">
        <v>7118.48</v>
      </c>
      <c r="T38" s="14">
        <v>2728.22</v>
      </c>
      <c r="U38" s="14">
        <v>6169.35</v>
      </c>
      <c r="V38" s="14">
        <v>2364.4499999999998</v>
      </c>
      <c r="W38" s="14">
        <v>4745.6499999999996</v>
      </c>
      <c r="X38" s="17">
        <v>1818.81</v>
      </c>
    </row>
    <row r="39" spans="2:24" x14ac:dyDescent="0.25">
      <c r="B39" s="9">
        <v>2018</v>
      </c>
      <c r="C39" s="17" t="s">
        <v>29</v>
      </c>
      <c r="D39" s="14">
        <v>1898.26</v>
      </c>
      <c r="E39" s="14">
        <v>727.52</v>
      </c>
      <c r="F39" s="17">
        <v>1818.81</v>
      </c>
      <c r="G39" s="14">
        <v>2847.39</v>
      </c>
      <c r="H39" s="14">
        <v>1091.29</v>
      </c>
      <c r="I39" s="17">
        <v>1818.81</v>
      </c>
      <c r="J39" s="14">
        <v>4152.4399999999996</v>
      </c>
      <c r="K39" s="14">
        <v>1591.46</v>
      </c>
      <c r="L39" s="17">
        <v>1818.81</v>
      </c>
      <c r="M39" s="14">
        <v>4745.6499999999996</v>
      </c>
      <c r="N39" s="17">
        <v>1818.81</v>
      </c>
      <c r="O39" s="14">
        <v>7118.48</v>
      </c>
      <c r="P39" s="14">
        <v>2728.22</v>
      </c>
      <c r="Q39" s="14">
        <v>7593.04</v>
      </c>
      <c r="R39" s="14">
        <v>2910.1</v>
      </c>
      <c r="S39" s="14">
        <v>7118.48</v>
      </c>
      <c r="T39" s="14">
        <v>2728.22</v>
      </c>
      <c r="U39" s="14">
        <v>6169.35</v>
      </c>
      <c r="V39" s="14">
        <v>2364.4499999999998</v>
      </c>
      <c r="W39" s="14">
        <v>4745.6499999999996</v>
      </c>
      <c r="X39" s="17">
        <v>1818.81</v>
      </c>
    </row>
    <row r="40" spans="2:24" x14ac:dyDescent="0.25">
      <c r="B40" s="9">
        <v>2018</v>
      </c>
      <c r="C40" s="17" t="s">
        <v>30</v>
      </c>
      <c r="D40" s="14">
        <v>1898.26</v>
      </c>
      <c r="E40" s="14">
        <v>727.71</v>
      </c>
      <c r="F40" s="14">
        <v>1819.28</v>
      </c>
      <c r="G40" s="14">
        <v>2847.39</v>
      </c>
      <c r="H40" s="14">
        <v>1091.57</v>
      </c>
      <c r="I40" s="14">
        <v>1819.28</v>
      </c>
      <c r="J40" s="14">
        <v>4152.4399999999996</v>
      </c>
      <c r="K40" s="14">
        <v>1591.87</v>
      </c>
      <c r="L40" s="14">
        <v>1819.28</v>
      </c>
      <c r="M40" s="14">
        <v>4745.6499999999996</v>
      </c>
      <c r="N40" s="14">
        <v>1819.28</v>
      </c>
      <c r="O40" s="14">
        <v>7118.48</v>
      </c>
      <c r="P40" s="14">
        <v>2728.92</v>
      </c>
      <c r="Q40" s="14">
        <v>7593.04</v>
      </c>
      <c r="R40" s="14">
        <v>2910.85</v>
      </c>
      <c r="S40" s="14">
        <v>7118.48</v>
      </c>
      <c r="T40" s="14">
        <v>2728.92</v>
      </c>
      <c r="U40" s="14">
        <v>6169.35</v>
      </c>
      <c r="V40" s="14">
        <v>2365.06</v>
      </c>
      <c r="W40" s="14">
        <v>4745.6499999999996</v>
      </c>
      <c r="X40" s="14">
        <v>1819.28</v>
      </c>
    </row>
    <row r="41" spans="2:24" x14ac:dyDescent="0.25">
      <c r="B41" s="9">
        <v>2018</v>
      </c>
      <c r="C41" s="17" t="s">
        <v>31</v>
      </c>
      <c r="D41" s="14">
        <v>1898.26</v>
      </c>
      <c r="E41" s="14">
        <v>727.71</v>
      </c>
      <c r="F41" s="14">
        <v>1819.28</v>
      </c>
      <c r="G41" s="14">
        <v>2847.39</v>
      </c>
      <c r="H41" s="14">
        <v>1091.57</v>
      </c>
      <c r="I41" s="14">
        <v>1819.28</v>
      </c>
      <c r="J41" s="14">
        <v>4152.4399999999996</v>
      </c>
      <c r="K41" s="14">
        <v>1591.87</v>
      </c>
      <c r="L41" s="14">
        <v>1819.28</v>
      </c>
      <c r="M41" s="14">
        <v>4745.6499999999996</v>
      </c>
      <c r="N41" s="14">
        <v>1819.28</v>
      </c>
      <c r="O41" s="14">
        <v>7118.48</v>
      </c>
      <c r="P41" s="14">
        <v>2728.92</v>
      </c>
      <c r="Q41" s="14">
        <v>7593.04</v>
      </c>
      <c r="R41" s="14">
        <v>2910.85</v>
      </c>
      <c r="S41" s="14">
        <v>7118.48</v>
      </c>
      <c r="T41" s="14">
        <v>2728.92</v>
      </c>
      <c r="U41" s="14">
        <v>6169.35</v>
      </c>
      <c r="V41" s="14">
        <v>2365.06</v>
      </c>
      <c r="W41" s="14">
        <v>4745.6499999999996</v>
      </c>
      <c r="X41" s="14">
        <v>1819.28</v>
      </c>
    </row>
    <row r="42" spans="2:24" x14ac:dyDescent="0.25">
      <c r="B42" s="9">
        <v>2018</v>
      </c>
      <c r="C42" s="17" t="s">
        <v>32</v>
      </c>
      <c r="D42" s="49">
        <v>1898.26</v>
      </c>
      <c r="E42" s="14">
        <v>727.71</v>
      </c>
      <c r="F42" s="49">
        <v>1819.28</v>
      </c>
      <c r="G42" s="49">
        <v>2847.39</v>
      </c>
      <c r="H42" s="49">
        <v>1091.57</v>
      </c>
      <c r="I42" s="49">
        <v>1819.28</v>
      </c>
      <c r="J42" s="49">
        <v>4152.4399999999996</v>
      </c>
      <c r="K42" s="49">
        <v>1591.87</v>
      </c>
      <c r="L42" s="49">
        <v>1819.28</v>
      </c>
      <c r="M42" s="49">
        <v>4745.6499999999996</v>
      </c>
      <c r="N42" s="49">
        <v>1819.28</v>
      </c>
      <c r="O42" s="49">
        <v>7118.48</v>
      </c>
      <c r="P42" s="49">
        <v>2728.92</v>
      </c>
      <c r="Q42" s="49">
        <v>7593.04</v>
      </c>
      <c r="R42" s="49">
        <v>2910.85</v>
      </c>
      <c r="S42" s="49">
        <v>7118.48</v>
      </c>
      <c r="T42" s="49">
        <v>2728.92</v>
      </c>
      <c r="U42" s="49">
        <v>6169.35</v>
      </c>
      <c r="V42" s="49">
        <v>2365.06</v>
      </c>
      <c r="W42" s="49">
        <v>4745.6499999999996</v>
      </c>
      <c r="X42" s="49">
        <v>1819.28</v>
      </c>
    </row>
    <row r="43" spans="2:24" x14ac:dyDescent="0.25">
      <c r="B43" s="9">
        <v>2018</v>
      </c>
      <c r="C43" s="17" t="s">
        <v>33</v>
      </c>
      <c r="D43" s="14">
        <v>1417.16</v>
      </c>
      <c r="E43" s="14">
        <v>749.04</v>
      </c>
      <c r="F43" s="14">
        <v>1872.6</v>
      </c>
      <c r="G43" s="14">
        <v>2125.7399999999998</v>
      </c>
      <c r="H43" s="14">
        <v>1123.56</v>
      </c>
      <c r="I43" s="14">
        <v>1872.6</v>
      </c>
      <c r="J43" s="14">
        <v>3100.04</v>
      </c>
      <c r="K43" s="14">
        <v>1638.53</v>
      </c>
      <c r="L43" s="14">
        <v>1872.6</v>
      </c>
      <c r="M43" s="14">
        <v>3542.9</v>
      </c>
      <c r="N43" s="14">
        <v>1872.6</v>
      </c>
      <c r="O43" s="14">
        <v>5314.35</v>
      </c>
      <c r="P43" s="14">
        <v>2808.9</v>
      </c>
      <c r="Q43" s="14">
        <v>5668.64</v>
      </c>
      <c r="R43" s="14">
        <v>2996.16</v>
      </c>
      <c r="S43" s="14">
        <v>5314.35</v>
      </c>
      <c r="T43" s="14">
        <v>2808.9</v>
      </c>
      <c r="U43" s="14">
        <v>4605.7700000000004</v>
      </c>
      <c r="V43" s="14">
        <v>2434.38</v>
      </c>
      <c r="W43" s="14">
        <v>3542.9</v>
      </c>
      <c r="X43" s="14">
        <v>1872.6</v>
      </c>
    </row>
    <row r="44" spans="2:24" x14ac:dyDescent="0.25">
      <c r="B44" s="9">
        <v>2018</v>
      </c>
      <c r="C44" s="17" t="s">
        <v>34</v>
      </c>
      <c r="D44" s="14">
        <v>1417.16</v>
      </c>
      <c r="E44" s="14">
        <v>750.31</v>
      </c>
      <c r="F44" s="14">
        <v>1875.78</v>
      </c>
      <c r="G44" s="14">
        <v>2125.7399999999998</v>
      </c>
      <c r="H44" s="14">
        <v>1125.47</v>
      </c>
      <c r="I44" s="14">
        <v>1875.78</v>
      </c>
      <c r="J44" s="14">
        <v>3100.04</v>
      </c>
      <c r="K44" s="14">
        <v>1641.31</v>
      </c>
      <c r="L44" s="14">
        <v>1875.78</v>
      </c>
      <c r="M44" s="14">
        <v>3542.9</v>
      </c>
      <c r="N44" s="14">
        <v>1875.78</v>
      </c>
      <c r="O44" s="14">
        <v>5314.35</v>
      </c>
      <c r="P44" s="14">
        <v>2813.67</v>
      </c>
      <c r="Q44" s="14">
        <v>5668.64</v>
      </c>
      <c r="R44" s="14">
        <v>3001.25</v>
      </c>
      <c r="S44" s="14">
        <v>5314.35</v>
      </c>
      <c r="T44" s="14">
        <v>2813.67</v>
      </c>
      <c r="U44" s="14">
        <v>4605.7700000000004</v>
      </c>
      <c r="V44" s="14">
        <v>2438.5100000000002</v>
      </c>
      <c r="W44" s="14">
        <v>3542.9</v>
      </c>
      <c r="X44" s="14">
        <v>1875.78</v>
      </c>
    </row>
    <row r="45" spans="2:24" x14ac:dyDescent="0.25">
      <c r="B45" s="9">
        <v>2019</v>
      </c>
      <c r="C45" s="17" t="s">
        <v>16</v>
      </c>
      <c r="D45" s="14">
        <v>1417.16</v>
      </c>
      <c r="E45" s="14">
        <v>750.31</v>
      </c>
      <c r="F45" s="14">
        <v>1875.78</v>
      </c>
      <c r="G45" s="14">
        <v>2125.7399999999998</v>
      </c>
      <c r="H45" s="14">
        <v>1125.47</v>
      </c>
      <c r="I45" s="14">
        <v>1875.78</v>
      </c>
      <c r="J45" s="14">
        <v>3100.04</v>
      </c>
      <c r="K45" s="14">
        <v>1641.31</v>
      </c>
      <c r="L45" s="14">
        <v>1875.78</v>
      </c>
      <c r="M45" s="14">
        <v>3542.9</v>
      </c>
      <c r="N45" s="14">
        <v>1875.78</v>
      </c>
      <c r="O45" s="14">
        <v>5314.35</v>
      </c>
      <c r="P45" s="14">
        <v>2813.67</v>
      </c>
      <c r="Q45" s="14">
        <v>5668.64</v>
      </c>
      <c r="R45" s="14">
        <v>3001.25</v>
      </c>
      <c r="S45" s="14">
        <v>5314.35</v>
      </c>
      <c r="T45" s="14">
        <v>2813.67</v>
      </c>
      <c r="U45" s="14">
        <v>4605.7700000000004</v>
      </c>
      <c r="V45" s="14">
        <v>2438.5100000000002</v>
      </c>
      <c r="W45" s="14">
        <v>3542.9</v>
      </c>
      <c r="X45" s="14">
        <v>1875.78</v>
      </c>
    </row>
    <row r="46" spans="2:24" x14ac:dyDescent="0.25">
      <c r="B46" s="9">
        <v>2019</v>
      </c>
      <c r="C46" s="17" t="s">
        <v>22</v>
      </c>
      <c r="D46" s="14">
        <v>1417.16</v>
      </c>
      <c r="E46" s="14">
        <v>887.71</v>
      </c>
      <c r="F46" s="14">
        <v>2219.27</v>
      </c>
      <c r="G46" s="14">
        <v>2125.7399999999998</v>
      </c>
      <c r="H46" s="14">
        <v>1331.56</v>
      </c>
      <c r="I46" s="14">
        <v>2219.27</v>
      </c>
      <c r="J46" s="14">
        <v>3100.04</v>
      </c>
      <c r="K46" s="14">
        <v>1941.86</v>
      </c>
      <c r="L46" s="14">
        <v>2219.27</v>
      </c>
      <c r="M46" s="14">
        <v>3542.9</v>
      </c>
      <c r="N46" s="14">
        <v>2219.27</v>
      </c>
      <c r="O46" s="14">
        <v>5314.35</v>
      </c>
      <c r="P46" s="14">
        <v>3328.91</v>
      </c>
      <c r="Q46" s="14">
        <v>5668.64</v>
      </c>
      <c r="R46" s="14">
        <v>3550.83</v>
      </c>
      <c r="S46" s="14">
        <v>5314.35</v>
      </c>
      <c r="T46" s="14">
        <v>3328.91</v>
      </c>
      <c r="U46" s="14">
        <v>4605.7700000000004</v>
      </c>
      <c r="V46" s="14">
        <v>2885.05</v>
      </c>
      <c r="W46" s="14">
        <v>3542.9</v>
      </c>
      <c r="X46" s="14">
        <v>2219.27</v>
      </c>
    </row>
    <row r="47" spans="2:24" x14ac:dyDescent="0.25">
      <c r="B47" s="9">
        <v>2019</v>
      </c>
      <c r="C47" s="17" t="s">
        <v>23</v>
      </c>
      <c r="D47" s="14">
        <v>1417.16</v>
      </c>
      <c r="E47" s="14">
        <v>887.71</v>
      </c>
      <c r="F47" s="14">
        <v>2219.27</v>
      </c>
      <c r="G47" s="14">
        <v>2125.7399999999998</v>
      </c>
      <c r="H47" s="14">
        <v>1331.56</v>
      </c>
      <c r="I47" s="14">
        <v>2219.27</v>
      </c>
      <c r="J47" s="14">
        <v>3100.04</v>
      </c>
      <c r="K47" s="14">
        <v>1941.86</v>
      </c>
      <c r="L47" s="14">
        <v>2219.27</v>
      </c>
      <c r="M47" s="14">
        <v>3542.9</v>
      </c>
      <c r="N47" s="14">
        <v>2219.27</v>
      </c>
      <c r="O47" s="14">
        <v>5314.35</v>
      </c>
      <c r="P47" s="14">
        <v>3328.91</v>
      </c>
      <c r="Q47" s="14">
        <v>5668.64</v>
      </c>
      <c r="R47" s="14">
        <v>3550.83</v>
      </c>
      <c r="S47" s="14">
        <v>5314.35</v>
      </c>
      <c r="T47" s="14">
        <v>3328.91</v>
      </c>
      <c r="U47" s="14">
        <v>4605.7700000000004</v>
      </c>
      <c r="V47" s="14">
        <v>2885.05</v>
      </c>
      <c r="W47" s="14">
        <v>3542.9</v>
      </c>
      <c r="X47" s="14">
        <v>2219.27</v>
      </c>
    </row>
    <row r="48" spans="2:24" x14ac:dyDescent="0.25">
      <c r="B48" s="2">
        <v>2019</v>
      </c>
      <c r="C48" s="25" t="s">
        <v>24</v>
      </c>
      <c r="D48" s="14">
        <v>1417.16</v>
      </c>
      <c r="E48" s="14">
        <v>887.71</v>
      </c>
      <c r="F48" s="14">
        <v>2219.27</v>
      </c>
      <c r="G48" s="14">
        <v>2125.7399999999998</v>
      </c>
      <c r="H48" s="14">
        <v>1331.56</v>
      </c>
      <c r="I48" s="14">
        <v>2219.27</v>
      </c>
      <c r="J48" s="14">
        <v>3100.04</v>
      </c>
      <c r="K48" s="14">
        <v>1941.86</v>
      </c>
      <c r="L48" s="14">
        <v>2219.27</v>
      </c>
      <c r="M48" s="14">
        <v>3542.9</v>
      </c>
      <c r="N48" s="14">
        <v>2219.27</v>
      </c>
      <c r="O48" s="14">
        <v>5314.35</v>
      </c>
      <c r="P48" s="14">
        <v>3328.91</v>
      </c>
      <c r="Q48" s="14">
        <v>5668.64</v>
      </c>
      <c r="R48" s="14">
        <v>3550.83</v>
      </c>
      <c r="S48" s="14">
        <v>5314.35</v>
      </c>
      <c r="T48" s="14">
        <v>3328.91</v>
      </c>
      <c r="U48" s="14">
        <v>4605.7700000000004</v>
      </c>
      <c r="V48" s="14">
        <v>2885.05</v>
      </c>
      <c r="W48" s="14">
        <v>3542.9</v>
      </c>
      <c r="X48" s="14">
        <v>2219.27</v>
      </c>
    </row>
    <row r="49" spans="2:24" x14ac:dyDescent="0.25">
      <c r="B49" s="2">
        <v>2019</v>
      </c>
      <c r="C49" s="7" t="s">
        <v>25</v>
      </c>
      <c r="D49" s="14">
        <v>1459.82</v>
      </c>
      <c r="E49" s="14">
        <v>913.96</v>
      </c>
      <c r="F49" s="14">
        <v>2284.91</v>
      </c>
      <c r="G49" s="14">
        <v>2189.7199999999998</v>
      </c>
      <c r="H49" s="14">
        <v>1370.95</v>
      </c>
      <c r="I49" s="14">
        <v>2284.91</v>
      </c>
      <c r="J49" s="14">
        <v>3193.35</v>
      </c>
      <c r="K49" s="14">
        <v>1999.3</v>
      </c>
      <c r="L49" s="14">
        <v>2284.91</v>
      </c>
      <c r="M49" s="14">
        <v>3649.54</v>
      </c>
      <c r="N49" s="14">
        <v>2284.91</v>
      </c>
      <c r="O49" s="14">
        <v>5474.31</v>
      </c>
      <c r="P49" s="14">
        <v>3427.37</v>
      </c>
      <c r="Q49" s="14">
        <v>5839.26</v>
      </c>
      <c r="R49" s="14">
        <v>3655.86</v>
      </c>
      <c r="S49" s="14">
        <v>5474.31</v>
      </c>
      <c r="T49" s="14">
        <v>3427.37</v>
      </c>
      <c r="U49" s="14">
        <v>4744.3999999999996</v>
      </c>
      <c r="V49" s="14">
        <v>2970.38</v>
      </c>
      <c r="W49" s="14">
        <v>3649.54</v>
      </c>
      <c r="X49" s="14">
        <v>2284.91</v>
      </c>
    </row>
    <row r="50" spans="2:24" x14ac:dyDescent="0.25">
      <c r="B50" s="2">
        <v>2019</v>
      </c>
      <c r="C50" s="7" t="s">
        <v>28</v>
      </c>
      <c r="D50" s="14">
        <v>1459.82</v>
      </c>
      <c r="E50" s="14">
        <v>913.96</v>
      </c>
      <c r="F50" s="14">
        <v>2284.91</v>
      </c>
      <c r="G50" s="14">
        <v>2189.7199999999998</v>
      </c>
      <c r="H50" s="14">
        <v>1370.95</v>
      </c>
      <c r="I50" s="14">
        <v>2284.91</v>
      </c>
      <c r="J50" s="14">
        <v>3193.35</v>
      </c>
      <c r="K50" s="14">
        <v>1999.3</v>
      </c>
      <c r="L50" s="14">
        <v>2284.91</v>
      </c>
      <c r="M50" s="14">
        <v>3649.54</v>
      </c>
      <c r="N50" s="14">
        <v>2284.91</v>
      </c>
      <c r="O50" s="14">
        <v>5474.31</v>
      </c>
      <c r="P50" s="14">
        <v>3427.37</v>
      </c>
      <c r="Q50" s="14">
        <v>5839.26</v>
      </c>
      <c r="R50" s="14">
        <v>3655.86</v>
      </c>
      <c r="S50" s="14">
        <v>5474.31</v>
      </c>
      <c r="T50" s="14">
        <v>3427.37</v>
      </c>
      <c r="U50" s="14">
        <v>4744.3999999999996</v>
      </c>
      <c r="V50" s="14">
        <v>2970.38</v>
      </c>
      <c r="W50" s="14">
        <v>3649.54</v>
      </c>
      <c r="X50" s="14">
        <v>2284.91</v>
      </c>
    </row>
    <row r="51" spans="2:24" x14ac:dyDescent="0.25">
      <c r="B51" s="2">
        <v>2019</v>
      </c>
      <c r="C51" s="7" t="s">
        <v>29</v>
      </c>
      <c r="D51" s="14">
        <v>1459.82</v>
      </c>
      <c r="E51" s="14">
        <v>913.96</v>
      </c>
      <c r="F51" s="14">
        <v>2284.91</v>
      </c>
      <c r="G51" s="14">
        <v>2189.7199999999998</v>
      </c>
      <c r="H51" s="14">
        <v>1370.95</v>
      </c>
      <c r="I51" s="14">
        <v>2284.91</v>
      </c>
      <c r="J51" s="14">
        <v>3193.35</v>
      </c>
      <c r="K51" s="14">
        <v>1999.3</v>
      </c>
      <c r="L51" s="14">
        <v>2284.91</v>
      </c>
      <c r="M51" s="14">
        <v>3649.54</v>
      </c>
      <c r="N51" s="14">
        <v>2284.91</v>
      </c>
      <c r="O51" s="14">
        <v>5474.31</v>
      </c>
      <c r="P51" s="14">
        <v>3427.37</v>
      </c>
      <c r="Q51" s="14">
        <v>5839.26</v>
      </c>
      <c r="R51" s="14">
        <v>3655.86</v>
      </c>
      <c r="S51" s="14">
        <v>5474.31</v>
      </c>
      <c r="T51" s="14">
        <v>3427.37</v>
      </c>
      <c r="U51" s="14">
        <v>4744.3999999999996</v>
      </c>
      <c r="V51" s="14">
        <v>2970.38</v>
      </c>
      <c r="W51" s="14">
        <v>3649.54</v>
      </c>
      <c r="X51" s="14">
        <v>2284.91</v>
      </c>
    </row>
    <row r="52" spans="2:24" x14ac:dyDescent="0.25">
      <c r="B52" s="2">
        <v>2019</v>
      </c>
      <c r="C52" s="7" t="s">
        <v>30</v>
      </c>
      <c r="D52" s="14">
        <v>1459.82</v>
      </c>
      <c r="E52" s="14">
        <v>915.46</v>
      </c>
      <c r="F52" s="14">
        <v>2288.64</v>
      </c>
      <c r="G52" s="14">
        <v>2189.7199999999998</v>
      </c>
      <c r="H52" s="14">
        <v>1373.18</v>
      </c>
      <c r="I52" s="14">
        <v>2288.64</v>
      </c>
      <c r="J52" s="14">
        <v>3193.35</v>
      </c>
      <c r="K52" s="14">
        <v>2002.56</v>
      </c>
      <c r="L52" s="14">
        <v>2288.64</v>
      </c>
      <c r="M52" s="14">
        <v>3649.54</v>
      </c>
      <c r="N52" s="14">
        <v>2288.64</v>
      </c>
      <c r="O52" s="14">
        <v>5474.31</v>
      </c>
      <c r="P52" s="14">
        <v>3432.96</v>
      </c>
      <c r="Q52" s="14">
        <v>5839.26</v>
      </c>
      <c r="R52" s="14">
        <v>3661.82</v>
      </c>
      <c r="S52" s="14">
        <v>5474.31</v>
      </c>
      <c r="T52" s="14">
        <v>3432.96</v>
      </c>
      <c r="U52" s="14">
        <v>4744.3999999999996</v>
      </c>
      <c r="V52" s="14">
        <v>2975.23</v>
      </c>
      <c r="W52" s="14">
        <v>3649.54</v>
      </c>
      <c r="X52" s="14">
        <v>2288.64</v>
      </c>
    </row>
    <row r="53" spans="2:24" x14ac:dyDescent="0.25">
      <c r="B53" s="2">
        <v>2019</v>
      </c>
      <c r="C53" s="7" t="s">
        <v>31</v>
      </c>
      <c r="D53" s="14">
        <v>1459.82</v>
      </c>
      <c r="E53" s="14">
        <v>915.46</v>
      </c>
      <c r="F53" s="14">
        <v>2288.64</v>
      </c>
      <c r="G53" s="14">
        <v>2189.7199999999998</v>
      </c>
      <c r="H53" s="14">
        <v>1373.18</v>
      </c>
      <c r="I53" s="14">
        <v>2288.64</v>
      </c>
      <c r="J53" s="14">
        <v>3193.35</v>
      </c>
      <c r="K53" s="14">
        <v>2002.56</v>
      </c>
      <c r="L53" s="14">
        <v>2288.64</v>
      </c>
      <c r="M53" s="14">
        <v>3649.54</v>
      </c>
      <c r="N53" s="14">
        <v>2288.64</v>
      </c>
      <c r="O53" s="14">
        <v>5474.31</v>
      </c>
      <c r="P53" s="14">
        <v>3432.96</v>
      </c>
      <c r="Q53" s="14">
        <v>5839.26</v>
      </c>
      <c r="R53" s="14">
        <v>3661.82</v>
      </c>
      <c r="S53" s="14">
        <v>5474.31</v>
      </c>
      <c r="T53" s="14">
        <v>3432.96</v>
      </c>
      <c r="U53" s="14">
        <v>4744.3999999999996</v>
      </c>
      <c r="V53" s="14">
        <v>2975.23</v>
      </c>
      <c r="W53" s="14">
        <v>3649.54</v>
      </c>
      <c r="X53" s="14">
        <v>2288.64</v>
      </c>
    </row>
    <row r="54" spans="2:24" x14ac:dyDescent="0.25">
      <c r="B54" s="2">
        <v>2019</v>
      </c>
      <c r="C54" s="7" t="s">
        <v>32</v>
      </c>
      <c r="D54" s="14">
        <v>1459.82</v>
      </c>
      <c r="E54" s="14">
        <v>915.46</v>
      </c>
      <c r="F54" s="14">
        <v>2288.64</v>
      </c>
      <c r="G54" s="14">
        <v>2189.7199999999998</v>
      </c>
      <c r="H54" s="14">
        <v>1373.18</v>
      </c>
      <c r="I54" s="14">
        <v>2288.64</v>
      </c>
      <c r="J54" s="14">
        <v>3193.35</v>
      </c>
      <c r="K54" s="14">
        <v>2002.56</v>
      </c>
      <c r="L54" s="14">
        <v>2288.64</v>
      </c>
      <c r="M54" s="14">
        <v>3649.54</v>
      </c>
      <c r="N54" s="14">
        <v>2288.64</v>
      </c>
      <c r="O54" s="14">
        <v>5474.31</v>
      </c>
      <c r="P54" s="14">
        <v>3432.96</v>
      </c>
      <c r="Q54" s="14">
        <v>5839.26</v>
      </c>
      <c r="R54" s="14">
        <v>3661.82</v>
      </c>
      <c r="S54" s="14">
        <v>5474.31</v>
      </c>
      <c r="T54" s="14">
        <v>3432.96</v>
      </c>
      <c r="U54" s="14">
        <v>4744.3999999999996</v>
      </c>
      <c r="V54" s="14">
        <v>2975.23</v>
      </c>
      <c r="W54" s="14">
        <v>3649.54</v>
      </c>
      <c r="X54" s="14">
        <v>2288.64</v>
      </c>
    </row>
    <row r="55" spans="2:24" x14ac:dyDescent="0.25">
      <c r="B55" s="2">
        <v>2019</v>
      </c>
      <c r="C55" s="7" t="s">
        <v>33</v>
      </c>
      <c r="D55" s="14">
        <v>1459.82</v>
      </c>
      <c r="E55" s="14">
        <v>915.46</v>
      </c>
      <c r="F55" s="14">
        <v>2288.64</v>
      </c>
      <c r="G55" s="14">
        <v>2189.7199999999998</v>
      </c>
      <c r="H55" s="14">
        <v>1373.18</v>
      </c>
      <c r="I55" s="14">
        <v>2288.64</v>
      </c>
      <c r="J55" s="14">
        <v>3193.35</v>
      </c>
      <c r="K55" s="14">
        <v>2002.56</v>
      </c>
      <c r="L55" s="14">
        <v>2288.64</v>
      </c>
      <c r="M55" s="14">
        <v>3649.54</v>
      </c>
      <c r="N55" s="14">
        <v>2288.64</v>
      </c>
      <c r="O55" s="14">
        <v>5474.31</v>
      </c>
      <c r="P55" s="14">
        <v>3432.96</v>
      </c>
      <c r="Q55" s="14">
        <v>5839.26</v>
      </c>
      <c r="R55" s="14">
        <v>3661.82</v>
      </c>
      <c r="S55" s="14">
        <v>5474.31</v>
      </c>
      <c r="T55" s="14">
        <v>3432.96</v>
      </c>
      <c r="U55" s="14">
        <v>4744.3999999999996</v>
      </c>
      <c r="V55" s="14">
        <v>2975.23</v>
      </c>
      <c r="W55" s="14">
        <v>3649.54</v>
      </c>
      <c r="X55" s="14">
        <v>2288.64</v>
      </c>
    </row>
    <row r="56" spans="2:24" x14ac:dyDescent="0.25">
      <c r="B56" s="2">
        <v>2019</v>
      </c>
      <c r="C56" s="7" t="s">
        <v>34</v>
      </c>
      <c r="D56" s="14">
        <v>1459.82</v>
      </c>
      <c r="E56" s="14">
        <v>915.46</v>
      </c>
      <c r="F56" s="14">
        <v>2288.64</v>
      </c>
      <c r="G56" s="14">
        <v>2189.7199999999998</v>
      </c>
      <c r="H56" s="14">
        <v>1373.18</v>
      </c>
      <c r="I56" s="14">
        <v>2288.64</v>
      </c>
      <c r="J56" s="14">
        <v>3193.35</v>
      </c>
      <c r="K56" s="14">
        <v>2002.56</v>
      </c>
      <c r="L56" s="14">
        <v>2288.64</v>
      </c>
      <c r="M56" s="14">
        <v>3649.54</v>
      </c>
      <c r="N56" s="14">
        <v>2288.64</v>
      </c>
      <c r="O56" s="14">
        <v>5474.31</v>
      </c>
      <c r="P56" s="14">
        <v>3432.96</v>
      </c>
      <c r="Q56" s="14">
        <v>5839.26</v>
      </c>
      <c r="R56" s="14">
        <v>3661.82</v>
      </c>
      <c r="S56" s="14">
        <v>5474.31</v>
      </c>
      <c r="T56" s="14">
        <v>3432.96</v>
      </c>
      <c r="U56" s="14">
        <v>4744.3999999999996</v>
      </c>
      <c r="V56" s="14">
        <v>2975.23</v>
      </c>
      <c r="W56" s="14">
        <v>3649.54</v>
      </c>
      <c r="X56" s="14">
        <v>2288.64</v>
      </c>
    </row>
    <row r="57" spans="2:24" x14ac:dyDescent="0.25">
      <c r="B57" s="2">
        <v>2020</v>
      </c>
      <c r="C57" s="7" t="s">
        <v>16</v>
      </c>
      <c r="D57" s="14">
        <v>1459.82</v>
      </c>
      <c r="E57" s="14">
        <v>915.46</v>
      </c>
      <c r="F57" s="14">
        <v>2288.64</v>
      </c>
      <c r="G57" s="14">
        <v>2189.7199999999998</v>
      </c>
      <c r="H57" s="14">
        <v>1373.18</v>
      </c>
      <c r="I57" s="14">
        <v>2288.64</v>
      </c>
      <c r="J57" s="14">
        <v>3193.35</v>
      </c>
      <c r="K57" s="14">
        <v>2002.56</v>
      </c>
      <c r="L57" s="14">
        <v>2288.64</v>
      </c>
      <c r="M57" s="14">
        <v>3649.54</v>
      </c>
      <c r="N57" s="14">
        <v>2288.64</v>
      </c>
      <c r="O57" s="14">
        <v>5474.31</v>
      </c>
      <c r="P57" s="14">
        <v>3432.96</v>
      </c>
      <c r="Q57" s="14">
        <v>5839.26</v>
      </c>
      <c r="R57" s="14">
        <v>3661.82</v>
      </c>
      <c r="S57" s="14">
        <v>5474.31</v>
      </c>
      <c r="T57" s="14">
        <v>3432.96</v>
      </c>
      <c r="U57" s="14">
        <v>4744.3999999999996</v>
      </c>
      <c r="V57" s="14">
        <v>2975.23</v>
      </c>
      <c r="W57" s="14">
        <v>3649.54</v>
      </c>
      <c r="X57" s="14">
        <v>2288.64</v>
      </c>
    </row>
    <row r="58" spans="2:24" x14ac:dyDescent="0.25">
      <c r="B58" s="2">
        <v>2020</v>
      </c>
      <c r="C58" s="7" t="s">
        <v>22</v>
      </c>
      <c r="D58" s="14">
        <v>1459.82</v>
      </c>
      <c r="E58" s="14">
        <v>936.98</v>
      </c>
      <c r="F58" s="14">
        <v>2342.46</v>
      </c>
      <c r="G58" s="14">
        <v>2189.7199999999998</v>
      </c>
      <c r="H58" s="14">
        <v>1405.48</v>
      </c>
      <c r="I58" s="14">
        <v>2342.46</v>
      </c>
      <c r="J58" s="14">
        <v>3193.35</v>
      </c>
      <c r="K58" s="14">
        <v>2049.65</v>
      </c>
      <c r="L58" s="14">
        <v>2342.46</v>
      </c>
      <c r="M58" s="14">
        <v>3649.54</v>
      </c>
      <c r="N58" s="14">
        <v>2342.46</v>
      </c>
      <c r="O58" s="14">
        <v>5474.31</v>
      </c>
      <c r="P58" s="14">
        <v>3513.69</v>
      </c>
      <c r="Q58" s="14">
        <v>5839.26</v>
      </c>
      <c r="R58" s="14">
        <v>3747.94</v>
      </c>
      <c r="S58" s="14">
        <v>5474.31</v>
      </c>
      <c r="T58" s="14">
        <v>3513.69</v>
      </c>
      <c r="U58" s="14">
        <v>4744.3999999999996</v>
      </c>
      <c r="V58" s="14">
        <v>3045.2</v>
      </c>
      <c r="W58" s="14">
        <v>3649.54</v>
      </c>
      <c r="X58" s="14">
        <v>2342.46</v>
      </c>
    </row>
    <row r="59" spans="2:24" x14ac:dyDescent="0.25">
      <c r="B59" s="2">
        <v>2020</v>
      </c>
      <c r="C59" s="7" t="s">
        <v>23</v>
      </c>
      <c r="D59" s="14">
        <v>1459.82</v>
      </c>
      <c r="E59" s="14">
        <v>936.98</v>
      </c>
      <c r="F59" s="14">
        <v>2342.46</v>
      </c>
      <c r="G59" s="14">
        <v>2189.7199999999998</v>
      </c>
      <c r="H59" s="14">
        <v>1405.48</v>
      </c>
      <c r="I59" s="14">
        <v>2342.46</v>
      </c>
      <c r="J59" s="14">
        <v>3193.35</v>
      </c>
      <c r="K59" s="14">
        <v>2049.65</v>
      </c>
      <c r="L59" s="14">
        <v>2342.46</v>
      </c>
      <c r="M59" s="14">
        <v>3649.54</v>
      </c>
      <c r="N59" s="14">
        <v>2342.46</v>
      </c>
      <c r="O59" s="14">
        <v>5474.31</v>
      </c>
      <c r="P59" s="14">
        <v>3513.69</v>
      </c>
      <c r="Q59" s="14">
        <v>5839.26</v>
      </c>
      <c r="R59" s="14">
        <v>3747.94</v>
      </c>
      <c r="S59" s="14">
        <v>5474.31</v>
      </c>
      <c r="T59" s="14">
        <v>3513.69</v>
      </c>
      <c r="U59" s="14">
        <v>4744.3999999999996</v>
      </c>
      <c r="V59" s="14">
        <v>3045.2</v>
      </c>
      <c r="W59" s="14">
        <v>3649.54</v>
      </c>
      <c r="X59" s="14">
        <v>2342.46</v>
      </c>
    </row>
    <row r="60" spans="2:24" x14ac:dyDescent="0.25">
      <c r="B60" s="2">
        <v>2020</v>
      </c>
      <c r="C60" s="7" t="s">
        <v>24</v>
      </c>
      <c r="D60" s="14">
        <v>1459.82</v>
      </c>
      <c r="E60" s="14">
        <v>936.98</v>
      </c>
      <c r="F60" s="14">
        <v>2342.46</v>
      </c>
      <c r="G60" s="14">
        <v>2189.7199999999998</v>
      </c>
      <c r="H60" s="14">
        <v>1405.48</v>
      </c>
      <c r="I60" s="14">
        <v>2342.46</v>
      </c>
      <c r="J60" s="14">
        <v>3193.35</v>
      </c>
      <c r="K60" s="14">
        <v>2049.65</v>
      </c>
      <c r="L60" s="14">
        <v>2342.46</v>
      </c>
      <c r="M60" s="14">
        <v>3649.54</v>
      </c>
      <c r="N60" s="14">
        <v>2342.46</v>
      </c>
      <c r="O60" s="14">
        <v>5474.31</v>
      </c>
      <c r="P60" s="14">
        <v>3513.69</v>
      </c>
      <c r="Q60" s="14">
        <v>5839.26</v>
      </c>
      <c r="R60" s="14">
        <v>3747.94</v>
      </c>
      <c r="S60" s="14">
        <v>5474.31</v>
      </c>
      <c r="T60" s="14">
        <v>3513.69</v>
      </c>
      <c r="U60" s="14">
        <v>4744.3999999999996</v>
      </c>
      <c r="V60" s="14">
        <v>3045.2</v>
      </c>
      <c r="W60" s="14">
        <v>3649.54</v>
      </c>
      <c r="X60" s="14">
        <v>2342.46</v>
      </c>
    </row>
    <row r="61" spans="2:24" x14ac:dyDescent="0.25">
      <c r="B61" s="2">
        <v>2020</v>
      </c>
      <c r="C61" s="7" t="s">
        <v>25</v>
      </c>
      <c r="D61" s="14">
        <v>1459.82</v>
      </c>
      <c r="E61" s="14">
        <v>936.98</v>
      </c>
      <c r="F61" s="14">
        <v>2342.46</v>
      </c>
      <c r="G61" s="14">
        <v>2189.7199999999998</v>
      </c>
      <c r="H61" s="14">
        <v>1405.48</v>
      </c>
      <c r="I61" s="14">
        <v>2342.46</v>
      </c>
      <c r="J61" s="14">
        <v>3193.35</v>
      </c>
      <c r="K61" s="14">
        <v>2049.65</v>
      </c>
      <c r="L61" s="14">
        <v>2342.46</v>
      </c>
      <c r="M61" s="14">
        <v>3649.54</v>
      </c>
      <c r="N61" s="14">
        <v>2342.46</v>
      </c>
      <c r="O61" s="14">
        <v>5474.31</v>
      </c>
      <c r="P61" s="14">
        <v>3513.69</v>
      </c>
      <c r="Q61" s="14">
        <v>5839.26</v>
      </c>
      <c r="R61" s="14">
        <v>3747.94</v>
      </c>
      <c r="S61" s="14">
        <v>5474.31</v>
      </c>
      <c r="T61" s="14">
        <v>3513.69</v>
      </c>
      <c r="U61" s="14">
        <v>4744.3999999999996</v>
      </c>
      <c r="V61" s="14">
        <v>3045.2</v>
      </c>
      <c r="W61" s="14">
        <v>3649.54</v>
      </c>
      <c r="X61" s="14">
        <v>2342.46</v>
      </c>
    </row>
    <row r="62" spans="2:24" x14ac:dyDescent="0.25">
      <c r="B62" s="2">
        <v>2020</v>
      </c>
      <c r="C62" s="7" t="s">
        <v>28</v>
      </c>
      <c r="D62" s="14">
        <v>1459.82</v>
      </c>
      <c r="E62" s="14">
        <v>936.98</v>
      </c>
      <c r="F62" s="14">
        <v>2342.46</v>
      </c>
      <c r="G62" s="14">
        <v>2189.7199999999998</v>
      </c>
      <c r="H62" s="14">
        <v>1405.48</v>
      </c>
      <c r="I62" s="14">
        <v>2342.46</v>
      </c>
      <c r="J62" s="14">
        <v>3193.35</v>
      </c>
      <c r="K62" s="14">
        <v>2049.65</v>
      </c>
      <c r="L62" s="14">
        <v>2342.46</v>
      </c>
      <c r="M62" s="14">
        <v>3649.54</v>
      </c>
      <c r="N62" s="14">
        <v>2342.46</v>
      </c>
      <c r="O62" s="14">
        <v>5474.31</v>
      </c>
      <c r="P62" s="14">
        <v>3513.69</v>
      </c>
      <c r="Q62" s="14">
        <v>5839.26</v>
      </c>
      <c r="R62" s="14">
        <v>3747.94</v>
      </c>
      <c r="S62" s="14">
        <v>5474.31</v>
      </c>
      <c r="T62" s="14">
        <v>3513.69</v>
      </c>
      <c r="U62" s="14">
        <v>4744.3999999999996</v>
      </c>
      <c r="V62" s="14">
        <v>3045.2</v>
      </c>
      <c r="W62" s="14">
        <v>3649.54</v>
      </c>
      <c r="X62" s="14">
        <v>2342.46</v>
      </c>
    </row>
    <row r="63" spans="2:24" x14ac:dyDescent="0.25">
      <c r="B63" s="2">
        <v>2020</v>
      </c>
      <c r="C63" s="7" t="s">
        <v>29</v>
      </c>
      <c r="D63" s="14">
        <v>1459.82</v>
      </c>
      <c r="E63" s="14">
        <v>936.98</v>
      </c>
      <c r="F63" s="14">
        <v>2342.46</v>
      </c>
      <c r="G63" s="14">
        <v>2189.7199999999998</v>
      </c>
      <c r="H63" s="14">
        <v>1405.48</v>
      </c>
      <c r="I63" s="14">
        <v>2342.46</v>
      </c>
      <c r="J63" s="14">
        <v>3193.35</v>
      </c>
      <c r="K63" s="14">
        <v>2049.65</v>
      </c>
      <c r="L63" s="14">
        <v>2342.46</v>
      </c>
      <c r="M63" s="14">
        <v>3649.54</v>
      </c>
      <c r="N63" s="14">
        <v>2342.46</v>
      </c>
      <c r="O63" s="14">
        <v>5474.31</v>
      </c>
      <c r="P63" s="14">
        <v>3513.69</v>
      </c>
      <c r="Q63" s="14">
        <v>5839.26</v>
      </c>
      <c r="R63" s="14">
        <v>3747.94</v>
      </c>
      <c r="S63" s="14">
        <v>5474.31</v>
      </c>
      <c r="T63" s="14">
        <v>3513.69</v>
      </c>
      <c r="U63" s="14">
        <v>4744.3999999999996</v>
      </c>
      <c r="V63" s="14">
        <v>3045.2</v>
      </c>
      <c r="W63" s="14">
        <v>3649.54</v>
      </c>
      <c r="X63" s="14">
        <v>2342.46</v>
      </c>
    </row>
    <row r="64" spans="2:24" x14ac:dyDescent="0.25">
      <c r="B64" s="2">
        <v>2020</v>
      </c>
      <c r="C64" s="7" t="s">
        <v>30</v>
      </c>
      <c r="D64" s="14">
        <v>1459.82</v>
      </c>
      <c r="E64" s="14">
        <v>936.98</v>
      </c>
      <c r="F64" s="14">
        <v>2342.46</v>
      </c>
      <c r="G64" s="14">
        <v>2189.7199999999998</v>
      </c>
      <c r="H64" s="14">
        <v>1405.48</v>
      </c>
      <c r="I64" s="14">
        <v>2342.46</v>
      </c>
      <c r="J64" s="14">
        <v>3193.35</v>
      </c>
      <c r="K64" s="14">
        <v>2049.65</v>
      </c>
      <c r="L64" s="14">
        <v>2342.46</v>
      </c>
      <c r="M64" s="14">
        <v>3649.54</v>
      </c>
      <c r="N64" s="14">
        <v>2342.46</v>
      </c>
      <c r="O64" s="14">
        <v>5474.31</v>
      </c>
      <c r="P64" s="14">
        <v>3513.69</v>
      </c>
      <c r="Q64" s="14">
        <v>5839.26</v>
      </c>
      <c r="R64" s="14">
        <v>3747.94</v>
      </c>
      <c r="S64" s="14">
        <v>5474.31</v>
      </c>
      <c r="T64" s="14">
        <v>3513.69</v>
      </c>
      <c r="U64" s="14">
        <v>4744.3999999999996</v>
      </c>
      <c r="V64" s="14">
        <v>3045.2</v>
      </c>
      <c r="W64" s="14">
        <v>3649.54</v>
      </c>
      <c r="X64" s="14">
        <v>2342.46</v>
      </c>
    </row>
    <row r="65" spans="2:24" x14ac:dyDescent="0.25">
      <c r="B65" s="2">
        <v>2020</v>
      </c>
      <c r="C65" s="7" t="s">
        <v>31</v>
      </c>
      <c r="D65" s="14">
        <v>1459.82</v>
      </c>
      <c r="E65" s="14">
        <v>936.98</v>
      </c>
      <c r="F65" s="14">
        <v>2342.46</v>
      </c>
      <c r="G65" s="14">
        <v>2189.7199999999998</v>
      </c>
      <c r="H65" s="14">
        <v>1405.48</v>
      </c>
      <c r="I65" s="14">
        <v>2342.46</v>
      </c>
      <c r="J65" s="14">
        <v>3193.35</v>
      </c>
      <c r="K65" s="14">
        <v>2049.65</v>
      </c>
      <c r="L65" s="14">
        <v>2342.46</v>
      </c>
      <c r="M65" s="14">
        <v>3649.54</v>
      </c>
      <c r="N65" s="14">
        <v>2342.46</v>
      </c>
      <c r="O65" s="14">
        <v>5474.31</v>
      </c>
      <c r="P65" s="14">
        <v>3513.69</v>
      </c>
      <c r="Q65" s="14">
        <v>5839.26</v>
      </c>
      <c r="R65" s="14">
        <v>3747.94</v>
      </c>
      <c r="S65" s="14">
        <v>5474.31</v>
      </c>
      <c r="T65" s="14">
        <v>3513.69</v>
      </c>
      <c r="U65" s="14">
        <v>4744.3999999999996</v>
      </c>
      <c r="V65" s="14">
        <v>3045.2</v>
      </c>
      <c r="W65" s="14">
        <v>3649.54</v>
      </c>
      <c r="X65" s="14">
        <v>2342.46</v>
      </c>
    </row>
    <row r="66" spans="2:24" x14ac:dyDescent="0.25">
      <c r="B66" s="2">
        <v>2020</v>
      </c>
      <c r="C66" s="7" t="s">
        <v>32</v>
      </c>
      <c r="D66" s="14">
        <v>1459.82</v>
      </c>
      <c r="E66" s="14">
        <v>936.98</v>
      </c>
      <c r="F66" s="14">
        <v>2342.46</v>
      </c>
      <c r="G66" s="14">
        <v>2189.7199999999998</v>
      </c>
      <c r="H66" s="14">
        <v>1405.48</v>
      </c>
      <c r="I66" s="14">
        <v>2342.46</v>
      </c>
      <c r="J66" s="14">
        <v>3193.35</v>
      </c>
      <c r="K66" s="14">
        <v>2049.65</v>
      </c>
      <c r="L66" s="14">
        <v>2342.46</v>
      </c>
      <c r="M66" s="14">
        <v>3649.54</v>
      </c>
      <c r="N66" s="14">
        <v>2342.46</v>
      </c>
      <c r="O66" s="14">
        <v>5474.31</v>
      </c>
      <c r="P66" s="14">
        <v>3513.69</v>
      </c>
      <c r="Q66" s="14">
        <v>5839.26</v>
      </c>
      <c r="R66" s="14">
        <v>3747.94</v>
      </c>
      <c r="S66" s="14">
        <v>5474.31</v>
      </c>
      <c r="T66" s="14">
        <v>3513.69</v>
      </c>
      <c r="U66" s="14">
        <v>4744.3999999999996</v>
      </c>
      <c r="V66" s="14">
        <v>3045.2</v>
      </c>
      <c r="W66" s="14">
        <v>3649.54</v>
      </c>
      <c r="X66" s="14">
        <v>2342.46</v>
      </c>
    </row>
    <row r="67" spans="2:24" x14ac:dyDescent="0.25">
      <c r="B67" s="2">
        <v>2020</v>
      </c>
      <c r="C67" s="7" t="s">
        <v>33</v>
      </c>
      <c r="D67" s="14">
        <v>1459.82</v>
      </c>
      <c r="E67" s="14">
        <v>934.96</v>
      </c>
      <c r="F67" s="14">
        <v>2337.4</v>
      </c>
      <c r="G67" s="14">
        <v>2189.7199999999998</v>
      </c>
      <c r="H67" s="14">
        <v>1402.44</v>
      </c>
      <c r="I67" s="14">
        <v>2337.4</v>
      </c>
      <c r="J67" s="14">
        <v>3193.35</v>
      </c>
      <c r="K67" s="14">
        <v>2045.23</v>
      </c>
      <c r="L67" s="14">
        <v>2337.4</v>
      </c>
      <c r="M67" s="14">
        <v>3649.54</v>
      </c>
      <c r="N67" s="14">
        <v>2337.4</v>
      </c>
      <c r="O67" s="14">
        <v>5474.31</v>
      </c>
      <c r="P67" s="14">
        <v>3506.1</v>
      </c>
      <c r="Q67" s="14">
        <v>5839.26</v>
      </c>
      <c r="R67" s="14">
        <v>3739.84</v>
      </c>
      <c r="S67" s="14">
        <v>5474.31</v>
      </c>
      <c r="T67" s="14">
        <v>3506.1</v>
      </c>
      <c r="U67" s="14">
        <v>4744.3999999999996</v>
      </c>
      <c r="V67" s="14">
        <v>3038.62</v>
      </c>
      <c r="W67" s="14">
        <v>3649.54</v>
      </c>
      <c r="X67" s="14">
        <v>2337.4</v>
      </c>
    </row>
    <row r="68" spans="2:24" x14ac:dyDescent="0.25">
      <c r="B68" s="2">
        <v>2020</v>
      </c>
      <c r="C68" s="8" t="s">
        <v>34</v>
      </c>
      <c r="D68" s="16">
        <v>1503.9</v>
      </c>
      <c r="E68" s="16">
        <v>962.74</v>
      </c>
      <c r="F68" s="16">
        <v>2406.86</v>
      </c>
      <c r="G68" s="16">
        <v>2255.86</v>
      </c>
      <c r="H68" s="16">
        <v>1444.12</v>
      </c>
      <c r="I68" s="16">
        <v>2406.86</v>
      </c>
      <c r="J68" s="16">
        <v>3289.79</v>
      </c>
      <c r="K68" s="16">
        <v>2106</v>
      </c>
      <c r="L68" s="16">
        <v>2406.86</v>
      </c>
      <c r="M68" s="16">
        <v>3759.76</v>
      </c>
      <c r="N68" s="16">
        <v>2406.86</v>
      </c>
      <c r="O68" s="16">
        <v>5639.64</v>
      </c>
      <c r="P68" s="16">
        <v>3610.29</v>
      </c>
      <c r="Q68" s="16">
        <v>6015.62</v>
      </c>
      <c r="R68" s="16">
        <v>3850.98</v>
      </c>
      <c r="S68" s="16">
        <v>5639.64</v>
      </c>
      <c r="T68" s="16">
        <v>3610.29</v>
      </c>
      <c r="U68" s="16">
        <v>4887.6899999999996</v>
      </c>
      <c r="V68" s="16">
        <v>3128.92</v>
      </c>
      <c r="W68" s="16">
        <v>3759.76</v>
      </c>
      <c r="X68" s="16">
        <v>2406.86</v>
      </c>
    </row>
    <row r="69" spans="2:24" x14ac:dyDescent="0.25">
      <c r="B69" s="98"/>
      <c r="C69" s="17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</row>
    <row r="70" spans="2:24" x14ac:dyDescent="0.25">
      <c r="C70" s="52" t="s">
        <v>457</v>
      </c>
      <c r="D70" s="50">
        <f t="shared" ref="D70:X70" si="0">MAX(D34:D68)</f>
        <v>1898.26</v>
      </c>
      <c r="E70" s="50">
        <f t="shared" si="0"/>
        <v>962.74</v>
      </c>
      <c r="F70" s="50">
        <f t="shared" si="0"/>
        <v>2406.86</v>
      </c>
      <c r="G70" s="50">
        <f t="shared" si="0"/>
        <v>2847.39</v>
      </c>
      <c r="H70" s="50">
        <f t="shared" si="0"/>
        <v>1444.12</v>
      </c>
      <c r="I70" s="50">
        <f t="shared" si="0"/>
        <v>2406.86</v>
      </c>
      <c r="J70" s="50">
        <f t="shared" si="0"/>
        <v>4152.4399999999996</v>
      </c>
      <c r="K70" s="50">
        <f t="shared" si="0"/>
        <v>2106</v>
      </c>
      <c r="L70" s="50">
        <f t="shared" si="0"/>
        <v>2406.86</v>
      </c>
      <c r="M70" s="50">
        <f t="shared" si="0"/>
        <v>4745.6499999999996</v>
      </c>
      <c r="N70" s="50">
        <f t="shared" si="0"/>
        <v>2406.86</v>
      </c>
      <c r="O70" s="50">
        <f t="shared" si="0"/>
        <v>7118.48</v>
      </c>
      <c r="P70" s="50">
        <f t="shared" si="0"/>
        <v>3610.29</v>
      </c>
      <c r="Q70" s="50">
        <f t="shared" si="0"/>
        <v>7593.04</v>
      </c>
      <c r="R70" s="50">
        <f t="shared" si="0"/>
        <v>3850.98</v>
      </c>
      <c r="S70" s="50">
        <f t="shared" si="0"/>
        <v>7118.48</v>
      </c>
      <c r="T70" s="50">
        <f t="shared" si="0"/>
        <v>3610.29</v>
      </c>
      <c r="U70" s="50">
        <f t="shared" si="0"/>
        <v>6169.35</v>
      </c>
      <c r="V70" s="50">
        <f t="shared" si="0"/>
        <v>3128.92</v>
      </c>
      <c r="W70" s="50">
        <f t="shared" si="0"/>
        <v>4745.6499999999996</v>
      </c>
      <c r="X70" s="50">
        <f t="shared" si="0"/>
        <v>2406.86</v>
      </c>
    </row>
    <row r="71" spans="2:24" x14ac:dyDescent="0.25">
      <c r="C71" s="52" t="s">
        <v>458</v>
      </c>
      <c r="D71" s="50">
        <f t="shared" ref="D71:X71" si="1">MIN(D5:D68)</f>
        <v>1417.16</v>
      </c>
      <c r="E71" s="50">
        <f t="shared" si="1"/>
        <v>680.94</v>
      </c>
      <c r="F71" s="50">
        <f t="shared" si="1"/>
        <v>1702.36</v>
      </c>
      <c r="G71" s="50">
        <f t="shared" si="1"/>
        <v>2125.7399999999998</v>
      </c>
      <c r="H71" s="50">
        <f t="shared" si="1"/>
        <v>1021.42</v>
      </c>
      <c r="I71" s="50">
        <f t="shared" si="1"/>
        <v>1702.36</v>
      </c>
      <c r="J71" s="50">
        <f t="shared" si="1"/>
        <v>3100.04</v>
      </c>
      <c r="K71" s="50">
        <f t="shared" si="1"/>
        <v>1489.57</v>
      </c>
      <c r="L71" s="50">
        <f t="shared" si="1"/>
        <v>1702.36</v>
      </c>
      <c r="M71" s="50">
        <f t="shared" si="1"/>
        <v>3542.9</v>
      </c>
      <c r="N71" s="50">
        <f t="shared" si="1"/>
        <v>1702.36</v>
      </c>
      <c r="O71" s="50">
        <f t="shared" si="1"/>
        <v>5314.35</v>
      </c>
      <c r="P71" s="50">
        <f t="shared" si="1"/>
        <v>2553.54</v>
      </c>
      <c r="Q71" s="50">
        <f t="shared" si="1"/>
        <v>5668.64</v>
      </c>
      <c r="R71" s="50">
        <f t="shared" si="1"/>
        <v>2723.78</v>
      </c>
      <c r="S71" s="50">
        <f t="shared" si="1"/>
        <v>5314.35</v>
      </c>
      <c r="T71" s="50">
        <f t="shared" si="1"/>
        <v>2553.54</v>
      </c>
      <c r="U71" s="50">
        <f t="shared" si="1"/>
        <v>4605.7700000000004</v>
      </c>
      <c r="V71" s="50">
        <f t="shared" si="1"/>
        <v>2213.0700000000002</v>
      </c>
      <c r="W71" s="50">
        <f t="shared" si="1"/>
        <v>3542.9</v>
      </c>
      <c r="X71" s="50">
        <f t="shared" si="1"/>
        <v>1702.36</v>
      </c>
    </row>
    <row r="72" spans="2:24" x14ac:dyDescent="0.25">
      <c r="C72" s="52" t="s">
        <v>456</v>
      </c>
      <c r="D72" s="50">
        <f t="shared" ref="D72:X72" si="2">AVERAGE(D5:D68)</f>
        <v>1642.761666666669</v>
      </c>
      <c r="E72" s="50">
        <f t="shared" si="2"/>
        <v>795.27616666666688</v>
      </c>
      <c r="F72" s="50">
        <f t="shared" si="2"/>
        <v>1988.1960000000015</v>
      </c>
      <c r="G72" s="50">
        <f t="shared" si="2"/>
        <v>2464.1383333333342</v>
      </c>
      <c r="H72" s="50">
        <f t="shared" si="2"/>
        <v>1192.9178333333332</v>
      </c>
      <c r="I72" s="50">
        <f t="shared" si="2"/>
        <v>1988.1960000000015</v>
      </c>
      <c r="J72" s="50">
        <f t="shared" si="2"/>
        <v>3593.5378333333365</v>
      </c>
      <c r="K72" s="50">
        <f t="shared" si="2"/>
        <v>1739.670499999999</v>
      </c>
      <c r="L72" s="50">
        <f t="shared" si="2"/>
        <v>1988.1960000000015</v>
      </c>
      <c r="M72" s="50">
        <f t="shared" si="2"/>
        <v>4106.9006666666692</v>
      </c>
      <c r="N72" s="50">
        <f t="shared" si="2"/>
        <v>1988.1960000000015</v>
      </c>
      <c r="O72" s="50">
        <f t="shared" si="2"/>
        <v>6160.3511666666691</v>
      </c>
      <c r="P72" s="50">
        <f t="shared" si="2"/>
        <v>2982.2925000000005</v>
      </c>
      <c r="Q72" s="50">
        <f t="shared" si="2"/>
        <v>6571.039166666671</v>
      </c>
      <c r="R72" s="50">
        <f t="shared" si="2"/>
        <v>3181.1130000000021</v>
      </c>
      <c r="S72" s="50">
        <f t="shared" si="2"/>
        <v>6160.3511666666691</v>
      </c>
      <c r="T72" s="50">
        <f t="shared" si="2"/>
        <v>2982.2925000000005</v>
      </c>
      <c r="U72" s="50">
        <f t="shared" si="2"/>
        <v>5338.9708333333365</v>
      </c>
      <c r="V72" s="50">
        <f t="shared" si="2"/>
        <v>2584.6523333333339</v>
      </c>
      <c r="W72" s="50">
        <f t="shared" si="2"/>
        <v>4106.9006666666692</v>
      </c>
      <c r="X72" s="50">
        <f t="shared" si="2"/>
        <v>1988.1960000000015</v>
      </c>
    </row>
  </sheetData>
  <mergeCells count="30">
    <mergeCell ref="S3:S4"/>
    <mergeCell ref="U3:U4"/>
    <mergeCell ref="X3:X4"/>
    <mergeCell ref="W3:W4"/>
    <mergeCell ref="N3:N4"/>
    <mergeCell ref="P3:P4"/>
    <mergeCell ref="R3:R4"/>
    <mergeCell ref="T3:T4"/>
    <mergeCell ref="V3:V4"/>
    <mergeCell ref="G3:G4"/>
    <mergeCell ref="J3:J4"/>
    <mergeCell ref="M3:M4"/>
    <mergeCell ref="O3:O4"/>
    <mergeCell ref="Q3:Q4"/>
    <mergeCell ref="B1:X1"/>
    <mergeCell ref="B2:B4"/>
    <mergeCell ref="C2:C4"/>
    <mergeCell ref="D2:F2"/>
    <mergeCell ref="G2:I2"/>
    <mergeCell ref="J2:L2"/>
    <mergeCell ref="M2:N2"/>
    <mergeCell ref="O2:P2"/>
    <mergeCell ref="Q2:R2"/>
    <mergeCell ref="S2:T2"/>
    <mergeCell ref="U2:V2"/>
    <mergeCell ref="W2:X2"/>
    <mergeCell ref="E3:F3"/>
    <mergeCell ref="H3:I3"/>
    <mergeCell ref="K3:L3"/>
    <mergeCell ref="D3:D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E8A67-7E08-4C21-91A9-9B737A05563A}">
  <sheetPr>
    <tabColor theme="8"/>
  </sheetPr>
  <dimension ref="A1:CC139"/>
  <sheetViews>
    <sheetView topLeftCell="BK61" workbookViewId="0">
      <selection activeCell="BV66" sqref="BV66"/>
    </sheetView>
  </sheetViews>
  <sheetFormatPr baseColWidth="10" defaultRowHeight="15" x14ac:dyDescent="0.25"/>
  <cols>
    <col min="5" max="5" width="11.42578125" customWidth="1"/>
    <col min="8" max="8" width="11.42578125" customWidth="1"/>
    <col min="11" max="11" width="11.42578125" customWidth="1"/>
    <col min="29" max="29" width="11.42578125" customWidth="1"/>
    <col min="36" max="36" width="11" customWidth="1"/>
  </cols>
  <sheetData>
    <row r="1" spans="1:81" x14ac:dyDescent="0.25">
      <c r="A1" s="198" t="s">
        <v>1455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Z1" s="207" t="s">
        <v>1456</v>
      </c>
      <c r="AA1" s="208"/>
      <c r="AB1" s="208"/>
      <c r="AC1" s="208"/>
      <c r="AD1" s="208"/>
      <c r="AE1" s="208"/>
      <c r="AF1" s="208"/>
      <c r="AG1" s="208"/>
      <c r="AH1" s="208"/>
      <c r="AI1" s="208"/>
      <c r="AJ1" s="208"/>
      <c r="AL1" s="265" t="s">
        <v>1456</v>
      </c>
      <c r="AM1" s="266"/>
      <c r="AN1" s="266"/>
      <c r="AO1" s="266"/>
      <c r="AP1" s="266"/>
      <c r="AQ1" s="266"/>
      <c r="AR1" s="266"/>
      <c r="AS1" s="266"/>
      <c r="AT1" s="266"/>
      <c r="AU1" s="266"/>
      <c r="AV1" s="266"/>
      <c r="AW1" s="266"/>
      <c r="AX1" s="266"/>
      <c r="AY1" s="266"/>
      <c r="AZ1" s="266"/>
      <c r="BA1" s="266"/>
      <c r="BB1" s="266"/>
      <c r="BC1" s="266"/>
      <c r="BD1" s="266"/>
      <c r="BE1" s="266"/>
      <c r="BH1" s="198" t="s">
        <v>1462</v>
      </c>
      <c r="BI1" s="198"/>
      <c r="BJ1" s="198"/>
      <c r="BK1" s="198"/>
      <c r="BL1" s="179"/>
      <c r="BM1" s="179"/>
      <c r="BN1" s="179"/>
      <c r="BO1" s="179"/>
      <c r="BP1" s="179"/>
      <c r="BQ1" s="179"/>
      <c r="BR1" s="179"/>
      <c r="BS1" s="179"/>
      <c r="BT1" s="179"/>
      <c r="BU1" s="179"/>
      <c r="BV1" s="179"/>
      <c r="BW1" s="179"/>
      <c r="BX1" s="179"/>
      <c r="BY1" s="179"/>
      <c r="BZ1" s="179"/>
      <c r="CA1" s="179"/>
      <c r="CB1" s="180"/>
      <c r="CC1" s="180"/>
    </row>
    <row r="2" spans="1:81" ht="15" customHeight="1" x14ac:dyDescent="0.25">
      <c r="A2" s="201" t="s">
        <v>1</v>
      </c>
      <c r="B2" s="201" t="s">
        <v>2</v>
      </c>
      <c r="C2" s="201" t="s">
        <v>3</v>
      </c>
      <c r="D2" s="201"/>
      <c r="E2" s="201"/>
      <c r="F2" s="201" t="s">
        <v>4</v>
      </c>
      <c r="G2" s="201"/>
      <c r="H2" s="201"/>
      <c r="I2" s="201" t="s">
        <v>5</v>
      </c>
      <c r="J2" s="201"/>
      <c r="K2" s="201"/>
      <c r="L2" s="270" t="s">
        <v>6</v>
      </c>
      <c r="M2" s="271"/>
      <c r="N2" s="201" t="s">
        <v>7</v>
      </c>
      <c r="O2" s="201"/>
      <c r="P2" s="201" t="s">
        <v>8</v>
      </c>
      <c r="Q2" s="201"/>
      <c r="R2" s="267" t="s">
        <v>9</v>
      </c>
      <c r="S2" s="267"/>
      <c r="T2" s="267" t="s">
        <v>10</v>
      </c>
      <c r="U2" s="267"/>
      <c r="V2" s="267" t="s">
        <v>11</v>
      </c>
      <c r="W2" s="267"/>
      <c r="Z2" s="201" t="s">
        <v>1</v>
      </c>
      <c r="AA2" s="201" t="s">
        <v>2</v>
      </c>
      <c r="AB2" s="209" t="s">
        <v>3</v>
      </c>
      <c r="AC2" s="209" t="s">
        <v>4</v>
      </c>
      <c r="AD2" s="212" t="s">
        <v>5</v>
      </c>
      <c r="AE2" s="212" t="s">
        <v>6</v>
      </c>
      <c r="AF2" s="212" t="s">
        <v>7</v>
      </c>
      <c r="AG2" s="212" t="s">
        <v>8</v>
      </c>
      <c r="AH2" s="212" t="s">
        <v>9</v>
      </c>
      <c r="AI2" s="212" t="s">
        <v>10</v>
      </c>
      <c r="AJ2" s="215" t="s">
        <v>11</v>
      </c>
      <c r="AL2" s="201" t="s">
        <v>1</v>
      </c>
      <c r="AM2" s="201" t="s">
        <v>2</v>
      </c>
      <c r="AN2" s="201" t="s">
        <v>3</v>
      </c>
      <c r="AO2" s="201"/>
      <c r="AP2" s="209" t="s">
        <v>4</v>
      </c>
      <c r="AQ2" s="272"/>
      <c r="AR2" s="209" t="s">
        <v>5</v>
      </c>
      <c r="AS2" s="272"/>
      <c r="AT2" s="209" t="s">
        <v>6</v>
      </c>
      <c r="AU2" s="272"/>
      <c r="AV2" s="209" t="s">
        <v>7</v>
      </c>
      <c r="AW2" s="272"/>
      <c r="AX2" s="209" t="s">
        <v>8</v>
      </c>
      <c r="AY2" s="272"/>
      <c r="AZ2" s="209" t="s">
        <v>9</v>
      </c>
      <c r="BA2" s="272"/>
      <c r="BB2" s="209" t="s">
        <v>10</v>
      </c>
      <c r="BC2" s="272"/>
      <c r="BD2" s="197" t="s">
        <v>11</v>
      </c>
      <c r="BE2" s="197"/>
      <c r="BH2" s="201" t="s">
        <v>1</v>
      </c>
      <c r="BI2" s="201" t="s">
        <v>2</v>
      </c>
      <c r="BJ2" s="209" t="s">
        <v>6</v>
      </c>
      <c r="BK2" s="272"/>
    </row>
    <row r="3" spans="1:81" ht="15" customHeight="1" x14ac:dyDescent="0.25">
      <c r="A3" s="201"/>
      <c r="B3" s="201"/>
      <c r="C3" s="201" t="s">
        <v>12</v>
      </c>
      <c r="D3" s="201" t="s">
        <v>13</v>
      </c>
      <c r="E3" s="201"/>
      <c r="F3" s="201" t="s">
        <v>12</v>
      </c>
      <c r="G3" s="201" t="s">
        <v>13</v>
      </c>
      <c r="H3" s="201"/>
      <c r="I3" s="201" t="s">
        <v>12</v>
      </c>
      <c r="J3" s="201" t="s">
        <v>13</v>
      </c>
      <c r="K3" s="201"/>
      <c r="L3" s="201" t="s">
        <v>12</v>
      </c>
      <c r="M3" s="197" t="s">
        <v>13</v>
      </c>
      <c r="N3" s="201" t="s">
        <v>12</v>
      </c>
      <c r="O3" s="197" t="s">
        <v>13</v>
      </c>
      <c r="P3" s="201" t="s">
        <v>12</v>
      </c>
      <c r="Q3" s="197" t="s">
        <v>13</v>
      </c>
      <c r="R3" s="201" t="s">
        <v>12</v>
      </c>
      <c r="S3" s="197" t="s">
        <v>13</v>
      </c>
      <c r="T3" s="201" t="s">
        <v>12</v>
      </c>
      <c r="U3" s="197" t="s">
        <v>13</v>
      </c>
      <c r="V3" s="201" t="s">
        <v>12</v>
      </c>
      <c r="W3" s="197" t="s">
        <v>13</v>
      </c>
      <c r="Z3" s="201"/>
      <c r="AA3" s="201"/>
      <c r="AB3" s="210"/>
      <c r="AC3" s="210"/>
      <c r="AD3" s="213"/>
      <c r="AE3" s="213"/>
      <c r="AF3" s="213"/>
      <c r="AG3" s="213"/>
      <c r="AH3" s="213"/>
      <c r="AI3" s="213"/>
      <c r="AJ3" s="216"/>
      <c r="AL3" s="201"/>
      <c r="AM3" s="201"/>
      <c r="AN3" s="201"/>
      <c r="AO3" s="201"/>
      <c r="AP3" s="210"/>
      <c r="AQ3" s="273"/>
      <c r="AR3" s="210"/>
      <c r="AS3" s="273"/>
      <c r="AT3" s="210"/>
      <c r="AU3" s="273"/>
      <c r="AV3" s="210"/>
      <c r="AW3" s="273"/>
      <c r="AX3" s="210"/>
      <c r="AY3" s="273"/>
      <c r="AZ3" s="210"/>
      <c r="BA3" s="273"/>
      <c r="BB3" s="210"/>
      <c r="BC3" s="273"/>
      <c r="BD3" s="197"/>
      <c r="BE3" s="197"/>
      <c r="BH3" s="201"/>
      <c r="BI3" s="201"/>
      <c r="BJ3" s="210"/>
      <c r="BK3" s="273"/>
    </row>
    <row r="4" spans="1:81" x14ac:dyDescent="0.25">
      <c r="A4" s="201"/>
      <c r="B4" s="201"/>
      <c r="C4" s="201"/>
      <c r="D4" s="22" t="s">
        <v>476</v>
      </c>
      <c r="E4" s="22" t="s">
        <v>478</v>
      </c>
      <c r="F4" s="201"/>
      <c r="G4" s="22" t="s">
        <v>476</v>
      </c>
      <c r="H4" s="22" t="s">
        <v>478</v>
      </c>
      <c r="I4" s="201"/>
      <c r="J4" s="22" t="s">
        <v>476</v>
      </c>
      <c r="K4" s="22" t="s">
        <v>478</v>
      </c>
      <c r="L4" s="201"/>
      <c r="M4" s="197"/>
      <c r="N4" s="201"/>
      <c r="O4" s="197"/>
      <c r="P4" s="201"/>
      <c r="Q4" s="197"/>
      <c r="R4" s="201"/>
      <c r="S4" s="197"/>
      <c r="T4" s="201"/>
      <c r="U4" s="197"/>
      <c r="V4" s="201"/>
      <c r="W4" s="197"/>
      <c r="Z4" s="201"/>
      <c r="AA4" s="201"/>
      <c r="AB4" s="211"/>
      <c r="AC4" s="211"/>
      <c r="AD4" s="214"/>
      <c r="AE4" s="214"/>
      <c r="AF4" s="214"/>
      <c r="AG4" s="214"/>
      <c r="AH4" s="214"/>
      <c r="AI4" s="214"/>
      <c r="AJ4" s="217"/>
      <c r="AL4" s="201"/>
      <c r="AM4" s="201"/>
      <c r="AN4" s="110" t="s">
        <v>1460</v>
      </c>
      <c r="AO4" s="110" t="s">
        <v>1439</v>
      </c>
      <c r="AP4" s="147" t="s">
        <v>1460</v>
      </c>
      <c r="AQ4" s="110" t="s">
        <v>1439</v>
      </c>
      <c r="AR4" s="147" t="s">
        <v>1460</v>
      </c>
      <c r="AS4" s="110" t="s">
        <v>1439</v>
      </c>
      <c r="AT4" s="147" t="s">
        <v>1460</v>
      </c>
      <c r="AU4" s="110" t="s">
        <v>1439</v>
      </c>
      <c r="AV4" s="147" t="s">
        <v>1460</v>
      </c>
      <c r="AW4" s="110" t="s">
        <v>1439</v>
      </c>
      <c r="AX4" s="147" t="s">
        <v>1460</v>
      </c>
      <c r="AY4" s="110" t="s">
        <v>1439</v>
      </c>
      <c r="AZ4" s="147" t="s">
        <v>1460</v>
      </c>
      <c r="BA4" s="110" t="s">
        <v>1439</v>
      </c>
      <c r="BB4" s="147" t="s">
        <v>1460</v>
      </c>
      <c r="BC4" s="110" t="s">
        <v>1439</v>
      </c>
      <c r="BD4" s="147" t="s">
        <v>1460</v>
      </c>
      <c r="BE4" s="110" t="s">
        <v>1439</v>
      </c>
      <c r="BH4" s="201"/>
      <c r="BI4" s="201"/>
      <c r="BJ4" s="147" t="s">
        <v>1460</v>
      </c>
      <c r="BK4" s="147" t="s">
        <v>1439</v>
      </c>
    </row>
    <row r="5" spans="1:81" x14ac:dyDescent="0.25">
      <c r="A5" s="261">
        <v>2016</v>
      </c>
      <c r="B5" s="17" t="s">
        <v>16</v>
      </c>
      <c r="C5" s="17">
        <v>1566.14</v>
      </c>
      <c r="D5" s="17">
        <v>732.61</v>
      </c>
      <c r="E5" s="17">
        <v>1831.54</v>
      </c>
      <c r="F5" s="17">
        <v>2349.21</v>
      </c>
      <c r="G5" s="17">
        <v>1098.92</v>
      </c>
      <c r="H5" s="17">
        <v>1831.54</v>
      </c>
      <c r="I5" s="17">
        <v>3425.93</v>
      </c>
      <c r="J5" s="17">
        <v>1602.6</v>
      </c>
      <c r="K5" s="17">
        <v>1831.54</v>
      </c>
      <c r="L5" s="17">
        <v>3915.35</v>
      </c>
      <c r="M5" s="17">
        <v>1831.54</v>
      </c>
      <c r="N5" s="17">
        <v>5873.03</v>
      </c>
      <c r="O5" s="17">
        <v>2747.31</v>
      </c>
      <c r="P5" s="17">
        <v>6264.56</v>
      </c>
      <c r="Q5" s="17">
        <v>2930.46</v>
      </c>
      <c r="R5" s="14">
        <v>5873.03</v>
      </c>
      <c r="S5" s="14">
        <v>2747.31</v>
      </c>
      <c r="T5" s="14">
        <v>5089.96</v>
      </c>
      <c r="U5" s="14">
        <v>2381</v>
      </c>
      <c r="V5" s="14">
        <v>3915.35</v>
      </c>
      <c r="W5" s="14">
        <v>1831.54</v>
      </c>
      <c r="X5" s="257" t="s">
        <v>471</v>
      </c>
      <c r="Z5" s="261">
        <v>2016</v>
      </c>
      <c r="AA5" s="17" t="s">
        <v>16</v>
      </c>
      <c r="AB5" s="17">
        <v>1566.14</v>
      </c>
      <c r="AC5" s="17">
        <v>2349.21</v>
      </c>
      <c r="AD5" s="17">
        <v>3425.93</v>
      </c>
      <c r="AE5" s="17">
        <v>3915.35</v>
      </c>
      <c r="AF5" s="17">
        <v>5873.03</v>
      </c>
      <c r="AG5" s="17">
        <v>6264.56</v>
      </c>
      <c r="AH5" s="14">
        <v>5873.03</v>
      </c>
      <c r="AI5" s="14">
        <v>5089.96</v>
      </c>
      <c r="AJ5" s="14">
        <v>3915.35</v>
      </c>
      <c r="AL5" s="261">
        <v>2016</v>
      </c>
      <c r="AM5" s="17" t="s">
        <v>16</v>
      </c>
      <c r="AN5" s="17">
        <v>1566.14</v>
      </c>
      <c r="AO5" s="17"/>
      <c r="AP5" s="17">
        <v>2349.21</v>
      </c>
      <c r="AQ5" s="17"/>
      <c r="AR5" s="17">
        <v>3425.93</v>
      </c>
      <c r="AS5" s="17"/>
      <c r="AT5" s="17">
        <v>3915.35</v>
      </c>
      <c r="AU5" s="17"/>
      <c r="AV5" s="17">
        <v>5873.03</v>
      </c>
      <c r="AW5" s="17"/>
      <c r="AX5" s="17">
        <v>6264.56</v>
      </c>
      <c r="AY5" s="17"/>
      <c r="AZ5" s="14">
        <v>5873.03</v>
      </c>
      <c r="BA5" s="14"/>
      <c r="BB5" s="14">
        <v>5089.96</v>
      </c>
      <c r="BC5" s="14"/>
      <c r="BD5" s="14">
        <v>3915.35</v>
      </c>
      <c r="BE5" s="14"/>
      <c r="BH5" s="261">
        <v>2016</v>
      </c>
      <c r="BI5" s="17" t="s">
        <v>16</v>
      </c>
      <c r="BJ5" s="17">
        <v>3915.35</v>
      </c>
      <c r="BK5" s="17"/>
    </row>
    <row r="6" spans="1:81" ht="15" customHeight="1" x14ac:dyDescent="0.25">
      <c r="A6" s="262"/>
      <c r="B6" s="17" t="s">
        <v>22</v>
      </c>
      <c r="C6" s="17">
        <v>1566.14</v>
      </c>
      <c r="D6" s="17">
        <v>732.61</v>
      </c>
      <c r="E6" s="17">
        <v>1831.52</v>
      </c>
      <c r="F6" s="17">
        <v>2349.21</v>
      </c>
      <c r="G6" s="17">
        <v>1098.9100000000001</v>
      </c>
      <c r="H6" s="17">
        <v>1831.52</v>
      </c>
      <c r="I6" s="17">
        <v>3425.93</v>
      </c>
      <c r="J6" s="17">
        <v>1602.58</v>
      </c>
      <c r="K6" s="17">
        <v>1831.52</v>
      </c>
      <c r="L6" s="17">
        <v>3915.35</v>
      </c>
      <c r="M6" s="17">
        <v>1831.52</v>
      </c>
      <c r="N6" s="17">
        <v>5873.03</v>
      </c>
      <c r="O6" s="17">
        <v>2747.28</v>
      </c>
      <c r="P6" s="17">
        <v>6264.56</v>
      </c>
      <c r="Q6" s="17">
        <v>2930.43</v>
      </c>
      <c r="R6" s="14">
        <v>5873.03</v>
      </c>
      <c r="S6" s="14">
        <v>2747.28</v>
      </c>
      <c r="T6" s="14">
        <v>5089.96</v>
      </c>
      <c r="U6" s="14">
        <v>2380.9699999999998</v>
      </c>
      <c r="V6" s="14">
        <v>3915.35</v>
      </c>
      <c r="W6" s="14">
        <v>1831.52</v>
      </c>
      <c r="X6" s="257"/>
      <c r="Z6" s="262"/>
      <c r="AA6" s="17" t="s">
        <v>22</v>
      </c>
      <c r="AB6" s="17">
        <v>1566.14</v>
      </c>
      <c r="AC6" s="17">
        <v>2349.21</v>
      </c>
      <c r="AD6" s="17">
        <v>3425.93</v>
      </c>
      <c r="AE6" s="17">
        <v>3915.35</v>
      </c>
      <c r="AF6" s="17">
        <v>5873.03</v>
      </c>
      <c r="AG6" s="17">
        <v>6264.56</v>
      </c>
      <c r="AH6" s="14">
        <v>5873.03</v>
      </c>
      <c r="AI6" s="14">
        <v>5089.96</v>
      </c>
      <c r="AJ6" s="14">
        <v>3915.35</v>
      </c>
      <c r="AL6" s="262"/>
      <c r="AM6" s="17" t="s">
        <v>22</v>
      </c>
      <c r="AN6" s="17">
        <v>1566.14</v>
      </c>
      <c r="AO6" s="133">
        <f>(AN6-AN5)/AN5</f>
        <v>0</v>
      </c>
      <c r="AP6" s="17">
        <v>2349.21</v>
      </c>
      <c r="AQ6" s="133">
        <f>(AP6-AP5)/AP5</f>
        <v>0</v>
      </c>
      <c r="AR6" s="17">
        <v>3425.93</v>
      </c>
      <c r="AS6" s="133">
        <f>(AR6-AR5)/AR5</f>
        <v>0</v>
      </c>
      <c r="AT6" s="17">
        <v>3915.35</v>
      </c>
      <c r="AU6" s="133">
        <f>(AT6-AT5)/AT5</f>
        <v>0</v>
      </c>
      <c r="AV6" s="17">
        <v>5873.03</v>
      </c>
      <c r="AW6" s="133">
        <f>(AV6-AV5)/AV5</f>
        <v>0</v>
      </c>
      <c r="AX6" s="17">
        <v>6264.56</v>
      </c>
      <c r="AY6" s="133">
        <f>(AX6-AX5)/AX5</f>
        <v>0</v>
      </c>
      <c r="AZ6" s="14">
        <v>5873.03</v>
      </c>
      <c r="BA6" s="133">
        <f>(AZ6-AZ5)/AZ5</f>
        <v>0</v>
      </c>
      <c r="BB6" s="14">
        <v>5089.96</v>
      </c>
      <c r="BC6" s="133">
        <f>(BB6-BB5)/BB5</f>
        <v>0</v>
      </c>
      <c r="BD6" s="14">
        <v>3915.35</v>
      </c>
      <c r="BE6" s="133">
        <f>(BD6-BD5)/BD5</f>
        <v>0</v>
      </c>
      <c r="BH6" s="262"/>
      <c r="BI6" s="17" t="s">
        <v>22</v>
      </c>
      <c r="BJ6" s="17">
        <v>3915.35</v>
      </c>
      <c r="BK6" s="133">
        <f>(BJ6-BJ5)/BJ5</f>
        <v>0</v>
      </c>
    </row>
    <row r="7" spans="1:81" x14ac:dyDescent="0.25">
      <c r="A7" s="262"/>
      <c r="B7" s="17" t="s">
        <v>23</v>
      </c>
      <c r="C7" s="17">
        <v>1628.35</v>
      </c>
      <c r="D7" s="17">
        <v>762.35</v>
      </c>
      <c r="E7" s="17">
        <v>1905.89</v>
      </c>
      <c r="F7" s="17">
        <v>2442.5300000000002</v>
      </c>
      <c r="G7" s="17">
        <v>1143.53</v>
      </c>
      <c r="H7" s="17">
        <v>1905.89</v>
      </c>
      <c r="I7" s="17">
        <v>3562.02</v>
      </c>
      <c r="J7" s="17">
        <v>1667.65</v>
      </c>
      <c r="K7" s="17">
        <v>1905.89</v>
      </c>
      <c r="L7" s="17">
        <v>4070.89</v>
      </c>
      <c r="M7" s="17">
        <v>1905.89</v>
      </c>
      <c r="N7" s="17">
        <v>6106.33</v>
      </c>
      <c r="O7" s="17">
        <v>2858.83</v>
      </c>
      <c r="P7" s="17">
        <v>6513.42</v>
      </c>
      <c r="Q7" s="17">
        <v>3049.42</v>
      </c>
      <c r="R7" s="14">
        <v>6106.33</v>
      </c>
      <c r="S7" s="14">
        <v>2858.83</v>
      </c>
      <c r="T7" s="14">
        <v>5292.15</v>
      </c>
      <c r="U7" s="14">
        <v>2477.65</v>
      </c>
      <c r="V7" s="14">
        <v>4070.89</v>
      </c>
      <c r="W7" s="14">
        <v>1905.89</v>
      </c>
      <c r="X7" s="257"/>
      <c r="Z7" s="262"/>
      <c r="AA7" s="17" t="s">
        <v>23</v>
      </c>
      <c r="AB7" s="17">
        <v>1628.35</v>
      </c>
      <c r="AC7" s="17">
        <v>2442.5300000000002</v>
      </c>
      <c r="AD7" s="17">
        <v>3562.02</v>
      </c>
      <c r="AE7" s="17">
        <v>4070.89</v>
      </c>
      <c r="AF7" s="17">
        <v>6106.33</v>
      </c>
      <c r="AG7" s="17">
        <v>6513.42</v>
      </c>
      <c r="AH7" s="14">
        <v>6106.33</v>
      </c>
      <c r="AI7" s="14">
        <v>5292.15</v>
      </c>
      <c r="AJ7" s="14">
        <v>4070.89</v>
      </c>
      <c r="AL7" s="262"/>
      <c r="AM7" s="17" t="s">
        <v>23</v>
      </c>
      <c r="AN7" s="17">
        <v>1628.35</v>
      </c>
      <c r="AO7" s="133">
        <f t="shared" ref="AO7:AQ64" si="0">(AN7-AN6)/AN6</f>
        <v>3.9721863945751855E-2</v>
      </c>
      <c r="AP7" s="17">
        <v>2442.5300000000002</v>
      </c>
      <c r="AQ7" s="133">
        <f t="shared" si="0"/>
        <v>3.9723992320822812E-2</v>
      </c>
      <c r="AR7" s="17">
        <v>3562.02</v>
      </c>
      <c r="AS7" s="133">
        <f t="shared" ref="AS7" si="1">(AR7-AR6)/AR6</f>
        <v>3.9723520328786684E-2</v>
      </c>
      <c r="AT7" s="17">
        <v>4070.89</v>
      </c>
      <c r="AU7" s="133">
        <f t="shared" ref="AU7" si="2">(AT7-AT6)/AT6</f>
        <v>3.9725695020879352E-2</v>
      </c>
      <c r="AV7" s="17">
        <v>6106.33</v>
      </c>
      <c r="AW7" s="133">
        <f t="shared" ref="AW7" si="3">(AV7-AV6)/AV6</f>
        <v>3.9723958501829582E-2</v>
      </c>
      <c r="AX7" s="17">
        <v>6513.42</v>
      </c>
      <c r="AY7" s="133">
        <f t="shared" ref="AY7" si="4">(AX7-AX6)/AX6</f>
        <v>3.9725056508358073E-2</v>
      </c>
      <c r="AZ7" s="14">
        <v>6106.33</v>
      </c>
      <c r="BA7" s="133">
        <f t="shared" ref="BA7" si="5">(AZ7-AZ6)/AZ6</f>
        <v>3.9723958501829582E-2</v>
      </c>
      <c r="BB7" s="14">
        <v>5292.15</v>
      </c>
      <c r="BC7" s="133">
        <f t="shared" ref="BC7" si="6">(BB7-BB6)/BB6</f>
        <v>3.9723298414918701E-2</v>
      </c>
      <c r="BD7" s="14">
        <v>4070.89</v>
      </c>
      <c r="BE7" s="133">
        <f t="shared" ref="BE7" si="7">(BD7-BD6)/BD6</f>
        <v>3.9725695020879352E-2</v>
      </c>
      <c r="BH7" s="262"/>
      <c r="BI7" s="17" t="s">
        <v>23</v>
      </c>
      <c r="BJ7" s="17">
        <v>4070.89</v>
      </c>
      <c r="BK7" s="133">
        <f t="shared" ref="BK7:BK64" si="8">(BJ7-BJ6)/BJ6</f>
        <v>3.9725695020879352E-2</v>
      </c>
    </row>
    <row r="8" spans="1:81" x14ac:dyDescent="0.25">
      <c r="A8" s="262"/>
      <c r="B8" s="17" t="s">
        <v>24</v>
      </c>
      <c r="C8" s="17">
        <v>1628.35</v>
      </c>
      <c r="D8" s="17">
        <v>762.77</v>
      </c>
      <c r="E8" s="17">
        <v>1906.93</v>
      </c>
      <c r="F8" s="17">
        <v>2442.5300000000002</v>
      </c>
      <c r="G8" s="17">
        <v>1144.1600000000001</v>
      </c>
      <c r="H8" s="17">
        <v>1906.93</v>
      </c>
      <c r="I8" s="17">
        <v>3562.02</v>
      </c>
      <c r="J8" s="17">
        <v>1668.56</v>
      </c>
      <c r="K8" s="17">
        <v>1906.93</v>
      </c>
      <c r="L8" s="17">
        <v>4070.89</v>
      </c>
      <c r="M8" s="17">
        <v>1906.93</v>
      </c>
      <c r="N8" s="17">
        <v>6106.33</v>
      </c>
      <c r="O8" s="17">
        <v>2860.39</v>
      </c>
      <c r="P8" s="17">
        <v>6513.42</v>
      </c>
      <c r="Q8" s="17">
        <v>3051.08</v>
      </c>
      <c r="R8" s="14">
        <v>6106.33</v>
      </c>
      <c r="S8" s="14">
        <v>2860.39</v>
      </c>
      <c r="T8" s="14">
        <v>5292.15</v>
      </c>
      <c r="U8" s="14">
        <v>2479.0100000000002</v>
      </c>
      <c r="V8" s="14">
        <v>4070.89</v>
      </c>
      <c r="W8" s="14">
        <v>1906.93</v>
      </c>
      <c r="X8" s="257"/>
      <c r="Z8" s="262"/>
      <c r="AA8" s="17" t="s">
        <v>24</v>
      </c>
      <c r="AB8" s="17">
        <v>1628.35</v>
      </c>
      <c r="AC8" s="17">
        <v>2442.5300000000002</v>
      </c>
      <c r="AD8" s="17">
        <v>3562.02</v>
      </c>
      <c r="AE8" s="17">
        <v>4070.89</v>
      </c>
      <c r="AF8" s="17">
        <v>6106.33</v>
      </c>
      <c r="AG8" s="17">
        <v>6513.42</v>
      </c>
      <c r="AH8" s="14">
        <v>6106.33</v>
      </c>
      <c r="AI8" s="14">
        <v>5292.15</v>
      </c>
      <c r="AJ8" s="14">
        <v>4070.89</v>
      </c>
      <c r="AL8" s="262"/>
      <c r="AM8" s="17" t="s">
        <v>24</v>
      </c>
      <c r="AN8" s="17">
        <v>1628.35</v>
      </c>
      <c r="AO8" s="133">
        <f t="shared" si="0"/>
        <v>0</v>
      </c>
      <c r="AP8" s="17">
        <v>2442.5300000000002</v>
      </c>
      <c r="AQ8" s="133">
        <f t="shared" si="0"/>
        <v>0</v>
      </c>
      <c r="AR8" s="17">
        <v>3562.02</v>
      </c>
      <c r="AS8" s="133">
        <f t="shared" ref="AS8" si="9">(AR8-AR7)/AR7</f>
        <v>0</v>
      </c>
      <c r="AT8" s="17">
        <v>4070.89</v>
      </c>
      <c r="AU8" s="133">
        <f t="shared" ref="AU8" si="10">(AT8-AT7)/AT7</f>
        <v>0</v>
      </c>
      <c r="AV8" s="17">
        <v>6106.33</v>
      </c>
      <c r="AW8" s="133">
        <f t="shared" ref="AW8" si="11">(AV8-AV7)/AV7</f>
        <v>0</v>
      </c>
      <c r="AX8" s="17">
        <v>6513.42</v>
      </c>
      <c r="AY8" s="133">
        <f t="shared" ref="AY8" si="12">(AX8-AX7)/AX7</f>
        <v>0</v>
      </c>
      <c r="AZ8" s="14">
        <v>6106.33</v>
      </c>
      <c r="BA8" s="133">
        <f t="shared" ref="BA8" si="13">(AZ8-AZ7)/AZ7</f>
        <v>0</v>
      </c>
      <c r="BB8" s="14">
        <v>5292.15</v>
      </c>
      <c r="BC8" s="133">
        <f t="shared" ref="BC8" si="14">(BB8-BB7)/BB7</f>
        <v>0</v>
      </c>
      <c r="BD8" s="14">
        <v>4070.89</v>
      </c>
      <c r="BE8" s="133">
        <f t="shared" ref="BE8" si="15">(BD8-BD7)/BD7</f>
        <v>0</v>
      </c>
      <c r="BH8" s="262"/>
      <c r="BI8" s="17" t="s">
        <v>24</v>
      </c>
      <c r="BJ8" s="17">
        <v>4070.89</v>
      </c>
      <c r="BK8" s="133">
        <f t="shared" si="8"/>
        <v>0</v>
      </c>
    </row>
    <row r="9" spans="1:81" x14ac:dyDescent="0.25">
      <c r="A9" s="262"/>
      <c r="B9" s="17" t="s">
        <v>25</v>
      </c>
      <c r="C9" s="17">
        <v>1628.35</v>
      </c>
      <c r="D9" s="17">
        <v>762.44</v>
      </c>
      <c r="E9" s="17">
        <v>1906.1</v>
      </c>
      <c r="F9" s="17">
        <v>2442.5300000000002</v>
      </c>
      <c r="G9" s="17">
        <v>1143.6600000000001</v>
      </c>
      <c r="H9" s="17">
        <v>1906.1</v>
      </c>
      <c r="I9" s="17">
        <v>3562.02</v>
      </c>
      <c r="J9" s="17">
        <v>1667.84</v>
      </c>
      <c r="K9" s="17">
        <v>1906.1</v>
      </c>
      <c r="L9" s="17">
        <v>4070.89</v>
      </c>
      <c r="M9" s="17">
        <v>1906.1</v>
      </c>
      <c r="N9" s="17">
        <v>6106.33</v>
      </c>
      <c r="O9" s="17">
        <v>2859.15</v>
      </c>
      <c r="P9" s="17">
        <v>6513.42</v>
      </c>
      <c r="Q9" s="17">
        <v>3049.76</v>
      </c>
      <c r="R9" s="17">
        <v>6106.33</v>
      </c>
      <c r="S9" s="17">
        <v>2859.15</v>
      </c>
      <c r="T9" s="14">
        <v>5292.15</v>
      </c>
      <c r="U9" s="14">
        <v>2477.9299999999998</v>
      </c>
      <c r="V9" s="17">
        <v>4070.89</v>
      </c>
      <c r="W9" s="17">
        <v>1906.1</v>
      </c>
      <c r="X9" s="257"/>
      <c r="Z9" s="262"/>
      <c r="AA9" s="17" t="s">
        <v>25</v>
      </c>
      <c r="AB9" s="17">
        <v>1628.35</v>
      </c>
      <c r="AC9" s="17">
        <v>2442.5300000000002</v>
      </c>
      <c r="AD9" s="17">
        <v>3562.02</v>
      </c>
      <c r="AE9" s="17">
        <v>4070.89</v>
      </c>
      <c r="AF9" s="17">
        <v>6106.33</v>
      </c>
      <c r="AG9" s="17">
        <v>6513.42</v>
      </c>
      <c r="AH9" s="17">
        <v>6106.33</v>
      </c>
      <c r="AI9" s="14">
        <v>5292.15</v>
      </c>
      <c r="AJ9" s="17">
        <v>4070.89</v>
      </c>
      <c r="AL9" s="262"/>
      <c r="AM9" s="17" t="s">
        <v>25</v>
      </c>
      <c r="AN9" s="17">
        <v>1628.35</v>
      </c>
      <c r="AO9" s="133">
        <f t="shared" si="0"/>
        <v>0</v>
      </c>
      <c r="AP9" s="17">
        <v>2442.5300000000002</v>
      </c>
      <c r="AQ9" s="133">
        <f t="shared" si="0"/>
        <v>0</v>
      </c>
      <c r="AR9" s="17">
        <v>3562.02</v>
      </c>
      <c r="AS9" s="133">
        <f t="shared" ref="AS9" si="16">(AR9-AR8)/AR8</f>
        <v>0</v>
      </c>
      <c r="AT9" s="17">
        <v>4070.89</v>
      </c>
      <c r="AU9" s="133">
        <f t="shared" ref="AU9" si="17">(AT9-AT8)/AT8</f>
        <v>0</v>
      </c>
      <c r="AV9" s="17">
        <v>6106.33</v>
      </c>
      <c r="AW9" s="133">
        <f t="shared" ref="AW9" si="18">(AV9-AV8)/AV8</f>
        <v>0</v>
      </c>
      <c r="AX9" s="17">
        <v>6513.42</v>
      </c>
      <c r="AY9" s="133">
        <f t="shared" ref="AY9" si="19">(AX9-AX8)/AX8</f>
        <v>0</v>
      </c>
      <c r="AZ9" s="17">
        <v>6106.33</v>
      </c>
      <c r="BA9" s="133">
        <f t="shared" ref="BA9" si="20">(AZ9-AZ8)/AZ8</f>
        <v>0</v>
      </c>
      <c r="BB9" s="14">
        <v>5292.15</v>
      </c>
      <c r="BC9" s="133">
        <f t="shared" ref="BC9" si="21">(BB9-BB8)/BB8</f>
        <v>0</v>
      </c>
      <c r="BD9" s="17">
        <v>4070.89</v>
      </c>
      <c r="BE9" s="133">
        <f t="shared" ref="BE9" si="22">(BD9-BD8)/BD8</f>
        <v>0</v>
      </c>
      <c r="BH9" s="262"/>
      <c r="BI9" s="17" t="s">
        <v>25</v>
      </c>
      <c r="BJ9" s="17">
        <v>4070.89</v>
      </c>
      <c r="BK9" s="133">
        <f t="shared" si="8"/>
        <v>0</v>
      </c>
    </row>
    <row r="10" spans="1:81" x14ac:dyDescent="0.25">
      <c r="A10" s="262"/>
      <c r="B10" s="17" t="s">
        <v>28</v>
      </c>
      <c r="C10" s="17">
        <v>1628.35</v>
      </c>
      <c r="D10" s="17">
        <v>762.78</v>
      </c>
      <c r="E10" s="17">
        <v>1906.95</v>
      </c>
      <c r="F10" s="17">
        <v>2442.5300000000002</v>
      </c>
      <c r="G10" s="17">
        <v>1144.17</v>
      </c>
      <c r="H10" s="17">
        <v>1906.95</v>
      </c>
      <c r="I10" s="17">
        <v>3562.02</v>
      </c>
      <c r="J10" s="17">
        <v>1668.58</v>
      </c>
      <c r="K10" s="17">
        <v>1906.95</v>
      </c>
      <c r="L10" s="17">
        <v>4070.89</v>
      </c>
      <c r="M10" s="17">
        <v>1906.95</v>
      </c>
      <c r="N10" s="17">
        <v>6106.33</v>
      </c>
      <c r="O10" s="17">
        <v>2860.42</v>
      </c>
      <c r="P10" s="17">
        <v>6513.42</v>
      </c>
      <c r="Q10" s="17">
        <v>3051.12</v>
      </c>
      <c r="R10" s="14">
        <v>6106.33</v>
      </c>
      <c r="S10" s="14">
        <v>2860.42</v>
      </c>
      <c r="T10" s="14">
        <v>5292.15</v>
      </c>
      <c r="U10" s="14">
        <v>2479.0300000000002</v>
      </c>
      <c r="V10" s="17">
        <v>4070.89</v>
      </c>
      <c r="W10" s="17">
        <v>1906.95</v>
      </c>
      <c r="X10" s="257" t="s">
        <v>472</v>
      </c>
      <c r="Z10" s="262"/>
      <c r="AA10" s="17" t="s">
        <v>28</v>
      </c>
      <c r="AB10" s="17">
        <v>1628.35</v>
      </c>
      <c r="AC10" s="17">
        <v>2442.5300000000002</v>
      </c>
      <c r="AD10" s="17">
        <v>3562.02</v>
      </c>
      <c r="AE10" s="17">
        <v>4070.89</v>
      </c>
      <c r="AF10" s="17">
        <v>6106.33</v>
      </c>
      <c r="AG10" s="17">
        <v>6513.42</v>
      </c>
      <c r="AH10" s="14">
        <v>6106.33</v>
      </c>
      <c r="AI10" s="14">
        <v>5292.15</v>
      </c>
      <c r="AJ10" s="17">
        <v>4070.89</v>
      </c>
      <c r="AL10" s="262"/>
      <c r="AM10" s="17" t="s">
        <v>28</v>
      </c>
      <c r="AN10" s="17">
        <v>1628.35</v>
      </c>
      <c r="AO10" s="133">
        <f t="shared" si="0"/>
        <v>0</v>
      </c>
      <c r="AP10" s="17">
        <v>2442.5300000000002</v>
      </c>
      <c r="AQ10" s="133">
        <f t="shared" si="0"/>
        <v>0</v>
      </c>
      <c r="AR10" s="17">
        <v>3562.02</v>
      </c>
      <c r="AS10" s="133">
        <f t="shared" ref="AS10" si="23">(AR10-AR9)/AR9</f>
        <v>0</v>
      </c>
      <c r="AT10" s="17">
        <v>4070.89</v>
      </c>
      <c r="AU10" s="133">
        <f t="shared" ref="AU10" si="24">(AT10-AT9)/AT9</f>
        <v>0</v>
      </c>
      <c r="AV10" s="17">
        <v>6106.33</v>
      </c>
      <c r="AW10" s="133">
        <f t="shared" ref="AW10" si="25">(AV10-AV9)/AV9</f>
        <v>0</v>
      </c>
      <c r="AX10" s="17">
        <v>6513.42</v>
      </c>
      <c r="AY10" s="133">
        <f t="shared" ref="AY10" si="26">(AX10-AX9)/AX9</f>
        <v>0</v>
      </c>
      <c r="AZ10" s="14">
        <v>6106.33</v>
      </c>
      <c r="BA10" s="133">
        <f t="shared" ref="BA10" si="27">(AZ10-AZ9)/AZ9</f>
        <v>0</v>
      </c>
      <c r="BB10" s="14">
        <v>5292.15</v>
      </c>
      <c r="BC10" s="133">
        <f t="shared" ref="BC10" si="28">(BB10-BB9)/BB9</f>
        <v>0</v>
      </c>
      <c r="BD10" s="17">
        <v>4070.89</v>
      </c>
      <c r="BE10" s="133">
        <f t="shared" ref="BE10" si="29">(BD10-BD9)/BD9</f>
        <v>0</v>
      </c>
      <c r="BH10" s="262"/>
      <c r="BI10" s="17" t="s">
        <v>28</v>
      </c>
      <c r="BJ10" s="17">
        <v>4070.89</v>
      </c>
      <c r="BK10" s="133">
        <f t="shared" si="8"/>
        <v>0</v>
      </c>
    </row>
    <row r="11" spans="1:81" x14ac:dyDescent="0.25">
      <c r="A11" s="262"/>
      <c r="B11" s="17" t="s">
        <v>29</v>
      </c>
      <c r="C11" s="14">
        <v>1681.54</v>
      </c>
      <c r="D11" s="14">
        <v>786.41</v>
      </c>
      <c r="E11" s="17">
        <v>1966.03</v>
      </c>
      <c r="F11" s="14">
        <v>2522.31</v>
      </c>
      <c r="G11" s="14">
        <v>1179.6199999999999</v>
      </c>
      <c r="H11" s="17">
        <v>1966.03</v>
      </c>
      <c r="I11" s="14">
        <v>3678.37</v>
      </c>
      <c r="J11" s="17">
        <v>1720.28</v>
      </c>
      <c r="K11" s="17">
        <v>1966.03</v>
      </c>
      <c r="L11" s="14">
        <v>4203.8500000000004</v>
      </c>
      <c r="M11" s="17">
        <v>1966.03</v>
      </c>
      <c r="N11" s="14">
        <v>6305.78</v>
      </c>
      <c r="O11" s="17">
        <v>2949.05</v>
      </c>
      <c r="P11" s="14">
        <v>6726.17</v>
      </c>
      <c r="Q11" s="17">
        <v>3145.65</v>
      </c>
      <c r="R11" s="14">
        <v>6305.78</v>
      </c>
      <c r="S11" s="17">
        <v>2949.05</v>
      </c>
      <c r="T11" s="14">
        <v>5465.01</v>
      </c>
      <c r="U11" s="14">
        <v>2555.84</v>
      </c>
      <c r="V11" s="14">
        <v>4203.8500000000004</v>
      </c>
      <c r="W11" s="14">
        <v>1966.03</v>
      </c>
      <c r="X11" s="257"/>
      <c r="Z11" s="262"/>
      <c r="AA11" s="17" t="s">
        <v>29</v>
      </c>
      <c r="AB11" s="14">
        <v>1681.54</v>
      </c>
      <c r="AC11" s="14">
        <v>2522.31</v>
      </c>
      <c r="AD11" s="14">
        <v>3678.37</v>
      </c>
      <c r="AE11" s="14">
        <v>4203.8500000000004</v>
      </c>
      <c r="AF11" s="14">
        <v>6305.78</v>
      </c>
      <c r="AG11" s="14">
        <v>6726.17</v>
      </c>
      <c r="AH11" s="14">
        <v>6305.78</v>
      </c>
      <c r="AI11" s="14">
        <v>5465.01</v>
      </c>
      <c r="AJ11" s="14">
        <v>4203.8500000000004</v>
      </c>
      <c r="AL11" s="262"/>
      <c r="AM11" s="17" t="s">
        <v>29</v>
      </c>
      <c r="AN11" s="14">
        <v>1681.54</v>
      </c>
      <c r="AO11" s="133">
        <f t="shared" si="0"/>
        <v>3.2664967605244608E-2</v>
      </c>
      <c r="AP11" s="14">
        <v>2522.31</v>
      </c>
      <c r="AQ11" s="133">
        <f t="shared" si="0"/>
        <v>3.2662853680405043E-2</v>
      </c>
      <c r="AR11" s="14">
        <v>3678.37</v>
      </c>
      <c r="AS11" s="133">
        <f t="shared" ref="AS11" si="30">(AR11-AR10)/AR10</f>
        <v>3.2664050173777777E-2</v>
      </c>
      <c r="AT11" s="14">
        <v>4203.8500000000004</v>
      </c>
      <c r="AU11" s="133">
        <f t="shared" ref="AU11" si="31">(AT11-AT10)/AT10</f>
        <v>3.2661162546765078E-2</v>
      </c>
      <c r="AV11" s="14">
        <v>6305.78</v>
      </c>
      <c r="AW11" s="133">
        <f t="shared" ref="AW11" si="32">(AV11-AV10)/AV10</f>
        <v>3.2662826935327738E-2</v>
      </c>
      <c r="AX11" s="14">
        <v>6726.17</v>
      </c>
      <c r="AY11" s="133">
        <f t="shared" ref="AY11" si="33">(AX11-AX10)/AX10</f>
        <v>3.2663332012982424E-2</v>
      </c>
      <c r="AZ11" s="14">
        <v>6305.78</v>
      </c>
      <c r="BA11" s="133">
        <f t="shared" ref="BA11" si="34">(AZ11-AZ10)/AZ10</f>
        <v>3.2662826935327738E-2</v>
      </c>
      <c r="BB11" s="14">
        <v>5465.01</v>
      </c>
      <c r="BC11" s="133">
        <f t="shared" ref="BC11" si="35">(BB11-BB10)/BB10</f>
        <v>3.2663473257560839E-2</v>
      </c>
      <c r="BD11" s="14">
        <v>4203.8500000000004</v>
      </c>
      <c r="BE11" s="133">
        <f>(BD11-BD10)/BD10</f>
        <v>3.2661162546765078E-2</v>
      </c>
      <c r="BH11" s="262"/>
      <c r="BI11" s="17" t="s">
        <v>29</v>
      </c>
      <c r="BJ11" s="14">
        <v>4203.8500000000004</v>
      </c>
      <c r="BK11" s="133">
        <f t="shared" si="8"/>
        <v>3.2661162546765078E-2</v>
      </c>
    </row>
    <row r="12" spans="1:81" x14ac:dyDescent="0.25">
      <c r="A12" s="262"/>
      <c r="B12" s="17" t="s">
        <v>30</v>
      </c>
      <c r="C12" s="14">
        <v>1783.04</v>
      </c>
      <c r="D12" s="17">
        <v>680.94</v>
      </c>
      <c r="E12" s="17">
        <v>1702.36</v>
      </c>
      <c r="F12" s="14">
        <v>2674.55</v>
      </c>
      <c r="G12" s="17">
        <v>1021.42</v>
      </c>
      <c r="H12" s="17">
        <v>1702.36</v>
      </c>
      <c r="I12" s="14">
        <v>3900.39</v>
      </c>
      <c r="J12" s="17">
        <v>1489.57</v>
      </c>
      <c r="K12" s="17">
        <v>1702.36</v>
      </c>
      <c r="L12" s="17">
        <v>4457.59</v>
      </c>
      <c r="M12" s="17">
        <v>1702.36</v>
      </c>
      <c r="N12" s="14">
        <v>6686.39</v>
      </c>
      <c r="O12" s="17">
        <v>2553.54</v>
      </c>
      <c r="P12" s="14">
        <v>7132.14</v>
      </c>
      <c r="Q12" s="17">
        <v>2723.78</v>
      </c>
      <c r="R12" s="14">
        <v>6686.39</v>
      </c>
      <c r="S12" s="14">
        <v>2553.54</v>
      </c>
      <c r="T12" s="14">
        <v>5794.87</v>
      </c>
      <c r="U12" s="14">
        <v>2213.0700000000002</v>
      </c>
      <c r="V12" s="17">
        <v>4457.59</v>
      </c>
      <c r="W12" s="17">
        <v>1702.36</v>
      </c>
      <c r="X12" s="257"/>
      <c r="Z12" s="262"/>
      <c r="AA12" s="17" t="s">
        <v>30</v>
      </c>
      <c r="AB12" s="14">
        <v>1783.04</v>
      </c>
      <c r="AC12" s="14">
        <v>2674.55</v>
      </c>
      <c r="AD12" s="14">
        <v>3900.39</v>
      </c>
      <c r="AE12" s="17">
        <v>4457.59</v>
      </c>
      <c r="AF12" s="14">
        <v>6686.39</v>
      </c>
      <c r="AG12" s="14">
        <v>7132.14</v>
      </c>
      <c r="AH12" s="14">
        <v>6686.39</v>
      </c>
      <c r="AI12" s="14">
        <v>5794.87</v>
      </c>
      <c r="AJ12" s="17">
        <v>4457.59</v>
      </c>
      <c r="AL12" s="262"/>
      <c r="AM12" s="17" t="s">
        <v>30</v>
      </c>
      <c r="AN12" s="14">
        <v>1783.04</v>
      </c>
      <c r="AO12" s="133">
        <f t="shared" si="0"/>
        <v>6.036133544251103E-2</v>
      </c>
      <c r="AP12" s="14">
        <v>2674.55</v>
      </c>
      <c r="AQ12" s="133">
        <f t="shared" si="0"/>
        <v>6.0357370822777631E-2</v>
      </c>
      <c r="AR12" s="14">
        <v>3900.39</v>
      </c>
      <c r="AS12" s="133">
        <f t="shared" ref="AS12" si="36">(AR12-AR11)/AR11</f>
        <v>6.0358256510356485E-2</v>
      </c>
      <c r="AT12" s="17">
        <v>4457.59</v>
      </c>
      <c r="AU12" s="133">
        <f t="shared" ref="AU12" si="37">(AT12-AT11)/AT11</f>
        <v>6.0358956670670878E-2</v>
      </c>
      <c r="AV12" s="14">
        <v>6686.39</v>
      </c>
      <c r="AW12" s="133">
        <f t="shared" ref="AW12" si="38">(AV12-AV11)/AV11</f>
        <v>6.0358908810646837E-2</v>
      </c>
      <c r="AX12" s="14">
        <v>7132.14</v>
      </c>
      <c r="AY12" s="133">
        <f t="shared" ref="AY12" si="39">(AX12-AX11)/AX11</f>
        <v>6.0356785510922301E-2</v>
      </c>
      <c r="AZ12" s="14">
        <v>6686.39</v>
      </c>
      <c r="BA12" s="133">
        <f t="shared" ref="BA12" si="40">(AZ12-AZ11)/AZ11</f>
        <v>6.0358908810646837E-2</v>
      </c>
      <c r="BB12" s="14">
        <v>5794.87</v>
      </c>
      <c r="BC12" s="133">
        <f t="shared" ref="BC12" si="41">(BB12-BB11)/BB11</f>
        <v>6.0358535483009117E-2</v>
      </c>
      <c r="BD12" s="17">
        <v>4457.59</v>
      </c>
      <c r="BE12" s="133">
        <f t="shared" ref="BE12" si="42">(BD12-BD11)/BD11</f>
        <v>6.0358956670670878E-2</v>
      </c>
      <c r="BH12" s="262"/>
      <c r="BI12" s="17" t="s">
        <v>30</v>
      </c>
      <c r="BJ12" s="17">
        <v>4457.59</v>
      </c>
      <c r="BK12" s="133">
        <f t="shared" si="8"/>
        <v>6.0358956670670878E-2</v>
      </c>
    </row>
    <row r="13" spans="1:81" x14ac:dyDescent="0.25">
      <c r="A13" s="262"/>
      <c r="B13" s="17" t="s">
        <v>31</v>
      </c>
      <c r="C13" s="14">
        <v>1783.04</v>
      </c>
      <c r="D13" s="14">
        <v>680.94</v>
      </c>
      <c r="E13" s="17">
        <v>1702.36</v>
      </c>
      <c r="F13" s="14">
        <v>2674.55</v>
      </c>
      <c r="G13" s="17">
        <v>1021.42</v>
      </c>
      <c r="H13" s="17">
        <v>1702.36</v>
      </c>
      <c r="I13" s="14">
        <v>3900.39</v>
      </c>
      <c r="J13" s="17">
        <v>1489.57</v>
      </c>
      <c r="K13" s="17">
        <v>1702.36</v>
      </c>
      <c r="L13" s="17">
        <v>4457.59</v>
      </c>
      <c r="M13" s="17">
        <v>1702.36</v>
      </c>
      <c r="N13" s="14">
        <v>6686.39</v>
      </c>
      <c r="O13" s="17">
        <v>2553.54</v>
      </c>
      <c r="P13" s="14">
        <v>7132.14</v>
      </c>
      <c r="Q13" s="17">
        <v>2723.78</v>
      </c>
      <c r="R13" s="14">
        <v>6686.39</v>
      </c>
      <c r="S13" s="14">
        <v>2553.54</v>
      </c>
      <c r="T13" s="14">
        <v>5794.87</v>
      </c>
      <c r="U13" s="14">
        <v>2213.0700000000002</v>
      </c>
      <c r="V13" s="14">
        <v>4457.59</v>
      </c>
      <c r="W13" s="14">
        <v>1702.36</v>
      </c>
      <c r="X13" s="257"/>
      <c r="Z13" s="262"/>
      <c r="AA13" s="17" t="s">
        <v>31</v>
      </c>
      <c r="AB13" s="14">
        <v>1783.04</v>
      </c>
      <c r="AC13" s="14">
        <v>2674.55</v>
      </c>
      <c r="AD13" s="14">
        <v>3900.39</v>
      </c>
      <c r="AE13" s="17">
        <v>4457.59</v>
      </c>
      <c r="AF13" s="14">
        <v>6686.39</v>
      </c>
      <c r="AG13" s="14">
        <v>7132.14</v>
      </c>
      <c r="AH13" s="14">
        <v>6686.39</v>
      </c>
      <c r="AI13" s="14">
        <v>5794.87</v>
      </c>
      <c r="AJ13" s="14">
        <v>4457.59</v>
      </c>
      <c r="AL13" s="262"/>
      <c r="AM13" s="17" t="s">
        <v>31</v>
      </c>
      <c r="AN13" s="14">
        <v>1783.04</v>
      </c>
      <c r="AO13" s="133">
        <f t="shared" si="0"/>
        <v>0</v>
      </c>
      <c r="AP13" s="14">
        <v>2674.55</v>
      </c>
      <c r="AQ13" s="133">
        <f t="shared" si="0"/>
        <v>0</v>
      </c>
      <c r="AR13" s="14">
        <v>3900.39</v>
      </c>
      <c r="AS13" s="133">
        <f t="shared" ref="AS13" si="43">(AR13-AR12)/AR12</f>
        <v>0</v>
      </c>
      <c r="AT13" s="17">
        <v>4457.59</v>
      </c>
      <c r="AU13" s="133">
        <f t="shared" ref="AU13" si="44">(AT13-AT12)/AT12</f>
        <v>0</v>
      </c>
      <c r="AV13" s="14">
        <v>6686.39</v>
      </c>
      <c r="AW13" s="133">
        <f t="shared" ref="AW13" si="45">(AV13-AV12)/AV12</f>
        <v>0</v>
      </c>
      <c r="AX13" s="14">
        <v>7132.14</v>
      </c>
      <c r="AY13" s="133">
        <f t="shared" ref="AY13" si="46">(AX13-AX12)/AX12</f>
        <v>0</v>
      </c>
      <c r="AZ13" s="14">
        <v>6686.39</v>
      </c>
      <c r="BA13" s="133">
        <f t="shared" ref="BA13" si="47">(AZ13-AZ12)/AZ12</f>
        <v>0</v>
      </c>
      <c r="BB13" s="14">
        <v>5794.87</v>
      </c>
      <c r="BC13" s="133">
        <f t="shared" ref="BC13" si="48">(BB13-BB12)/BB12</f>
        <v>0</v>
      </c>
      <c r="BD13" s="14">
        <v>4457.59</v>
      </c>
      <c r="BE13" s="133">
        <f t="shared" ref="BE13" si="49">(BD13-BD12)/BD12</f>
        <v>0</v>
      </c>
      <c r="BH13" s="262"/>
      <c r="BI13" s="17" t="s">
        <v>31</v>
      </c>
      <c r="BJ13" s="17">
        <v>4457.59</v>
      </c>
      <c r="BK13" s="133">
        <f t="shared" si="8"/>
        <v>0</v>
      </c>
    </row>
    <row r="14" spans="1:81" x14ac:dyDescent="0.25">
      <c r="A14" s="262"/>
      <c r="B14" s="17" t="s">
        <v>32</v>
      </c>
      <c r="C14" s="14">
        <v>1783.04</v>
      </c>
      <c r="D14" s="14">
        <v>680.94</v>
      </c>
      <c r="E14" s="17">
        <v>1702.36</v>
      </c>
      <c r="F14" s="14">
        <v>2674.55</v>
      </c>
      <c r="G14" s="17">
        <v>1021.42</v>
      </c>
      <c r="H14" s="17">
        <v>1702.36</v>
      </c>
      <c r="I14" s="14">
        <v>3900.39</v>
      </c>
      <c r="J14" s="17">
        <v>1489.57</v>
      </c>
      <c r="K14" s="17">
        <v>1702.36</v>
      </c>
      <c r="L14" s="17">
        <v>4457.59</v>
      </c>
      <c r="M14" s="17">
        <v>1702.36</v>
      </c>
      <c r="N14" s="14">
        <v>6686.39</v>
      </c>
      <c r="O14" s="17">
        <v>2553.54</v>
      </c>
      <c r="P14" s="14">
        <v>7132.14</v>
      </c>
      <c r="Q14" s="17">
        <v>2723.78</v>
      </c>
      <c r="R14" s="14">
        <v>6686.39</v>
      </c>
      <c r="S14" s="14">
        <v>2553.54</v>
      </c>
      <c r="T14" s="14">
        <v>5794.87</v>
      </c>
      <c r="U14" s="14">
        <v>2213.0700000000002</v>
      </c>
      <c r="V14" s="14">
        <v>4457.59</v>
      </c>
      <c r="W14" s="14">
        <v>1702.36</v>
      </c>
      <c r="X14" s="257"/>
      <c r="Z14" s="262"/>
      <c r="AA14" s="17" t="s">
        <v>32</v>
      </c>
      <c r="AB14" s="14">
        <v>1783.04</v>
      </c>
      <c r="AC14" s="14">
        <v>2674.55</v>
      </c>
      <c r="AD14" s="14">
        <v>3900.39</v>
      </c>
      <c r="AE14" s="17">
        <v>4457.59</v>
      </c>
      <c r="AF14" s="14">
        <v>6686.39</v>
      </c>
      <c r="AG14" s="14">
        <v>7132.14</v>
      </c>
      <c r="AH14" s="14">
        <v>6686.39</v>
      </c>
      <c r="AI14" s="14">
        <v>5794.87</v>
      </c>
      <c r="AJ14" s="14">
        <v>4457.59</v>
      </c>
      <c r="AL14" s="262"/>
      <c r="AM14" s="17" t="s">
        <v>32</v>
      </c>
      <c r="AN14" s="14">
        <v>1783.04</v>
      </c>
      <c r="AO14" s="133">
        <f t="shared" si="0"/>
        <v>0</v>
      </c>
      <c r="AP14" s="14">
        <v>2674.55</v>
      </c>
      <c r="AQ14" s="133">
        <f t="shared" si="0"/>
        <v>0</v>
      </c>
      <c r="AR14" s="14">
        <v>3900.39</v>
      </c>
      <c r="AS14" s="133">
        <f t="shared" ref="AS14" si="50">(AR14-AR13)/AR13</f>
        <v>0</v>
      </c>
      <c r="AT14" s="17">
        <v>4457.59</v>
      </c>
      <c r="AU14" s="133">
        <f t="shared" ref="AU14" si="51">(AT14-AT13)/AT13</f>
        <v>0</v>
      </c>
      <c r="AV14" s="14">
        <v>6686.39</v>
      </c>
      <c r="AW14" s="133">
        <f t="shared" ref="AW14" si="52">(AV14-AV13)/AV13</f>
        <v>0</v>
      </c>
      <c r="AX14" s="14">
        <v>7132.14</v>
      </c>
      <c r="AY14" s="133">
        <f t="shared" ref="AY14" si="53">(AX14-AX13)/AX13</f>
        <v>0</v>
      </c>
      <c r="AZ14" s="14">
        <v>6686.39</v>
      </c>
      <c r="BA14" s="133">
        <f t="shared" ref="BA14" si="54">(AZ14-AZ13)/AZ13</f>
        <v>0</v>
      </c>
      <c r="BB14" s="14">
        <v>5794.87</v>
      </c>
      <c r="BC14" s="133">
        <f t="shared" ref="BC14" si="55">(BB14-BB13)/BB13</f>
        <v>0</v>
      </c>
      <c r="BD14" s="14">
        <v>4457.59</v>
      </c>
      <c r="BE14" s="133">
        <f t="shared" ref="BE14" si="56">(BD14-BD13)/BD13</f>
        <v>0</v>
      </c>
      <c r="BH14" s="262"/>
      <c r="BI14" s="17" t="s">
        <v>32</v>
      </c>
      <c r="BJ14" s="17">
        <v>4457.59</v>
      </c>
      <c r="BK14" s="133">
        <f t="shared" si="8"/>
        <v>0</v>
      </c>
    </row>
    <row r="15" spans="1:81" x14ac:dyDescent="0.25">
      <c r="A15" s="262"/>
      <c r="B15" s="17" t="s">
        <v>33</v>
      </c>
      <c r="C15" s="14">
        <v>1783.04</v>
      </c>
      <c r="D15" s="17">
        <v>680.94</v>
      </c>
      <c r="E15" s="17">
        <v>1702.36</v>
      </c>
      <c r="F15" s="14">
        <v>2674.55</v>
      </c>
      <c r="G15" s="17">
        <v>1021.42</v>
      </c>
      <c r="H15" s="17">
        <v>1702.36</v>
      </c>
      <c r="I15" s="14">
        <v>3900.39</v>
      </c>
      <c r="J15" s="17">
        <v>1489.57</v>
      </c>
      <c r="K15" s="17">
        <v>1702.36</v>
      </c>
      <c r="L15" s="17">
        <v>4457.59</v>
      </c>
      <c r="M15" s="17">
        <v>1702.36</v>
      </c>
      <c r="N15" s="17">
        <v>6686.39</v>
      </c>
      <c r="O15" s="17">
        <v>2553.54</v>
      </c>
      <c r="P15" s="14">
        <v>7132.14</v>
      </c>
      <c r="Q15" s="17">
        <v>2723.78</v>
      </c>
      <c r="R15" s="14">
        <v>6686.39</v>
      </c>
      <c r="S15" s="14">
        <v>2553.54</v>
      </c>
      <c r="T15" s="14">
        <v>5794.87</v>
      </c>
      <c r="U15" s="14">
        <v>2213.0700000000002</v>
      </c>
      <c r="V15" s="14">
        <v>4457.59</v>
      </c>
      <c r="W15" s="14">
        <v>1702.36</v>
      </c>
      <c r="X15" s="257"/>
      <c r="Z15" s="262"/>
      <c r="AA15" s="17" t="s">
        <v>33</v>
      </c>
      <c r="AB15" s="14">
        <v>1783.04</v>
      </c>
      <c r="AC15" s="14">
        <v>2674.55</v>
      </c>
      <c r="AD15" s="14">
        <v>3900.39</v>
      </c>
      <c r="AE15" s="17">
        <v>4457.59</v>
      </c>
      <c r="AF15" s="17">
        <v>6686.39</v>
      </c>
      <c r="AG15" s="14">
        <v>7132.14</v>
      </c>
      <c r="AH15" s="14">
        <v>6686.39</v>
      </c>
      <c r="AI15" s="14">
        <v>5794.87</v>
      </c>
      <c r="AJ15" s="14">
        <v>4457.59</v>
      </c>
      <c r="AL15" s="262"/>
      <c r="AM15" s="17" t="s">
        <v>33</v>
      </c>
      <c r="AN15" s="14">
        <v>1783.04</v>
      </c>
      <c r="AO15" s="133">
        <f t="shared" si="0"/>
        <v>0</v>
      </c>
      <c r="AP15" s="14">
        <v>2674.55</v>
      </c>
      <c r="AQ15" s="133">
        <f t="shared" si="0"/>
        <v>0</v>
      </c>
      <c r="AR15" s="14">
        <v>3900.39</v>
      </c>
      <c r="AS15" s="133">
        <f t="shared" ref="AS15" si="57">(AR15-AR14)/AR14</f>
        <v>0</v>
      </c>
      <c r="AT15" s="17">
        <v>4457.59</v>
      </c>
      <c r="AU15" s="133">
        <f t="shared" ref="AU15" si="58">(AT15-AT14)/AT14</f>
        <v>0</v>
      </c>
      <c r="AV15" s="17">
        <v>6686.39</v>
      </c>
      <c r="AW15" s="133">
        <f t="shared" ref="AW15" si="59">(AV15-AV14)/AV14</f>
        <v>0</v>
      </c>
      <c r="AX15" s="14">
        <v>7132.14</v>
      </c>
      <c r="AY15" s="133">
        <f t="shared" ref="AY15" si="60">(AX15-AX14)/AX14</f>
        <v>0</v>
      </c>
      <c r="AZ15" s="14">
        <v>6686.39</v>
      </c>
      <c r="BA15" s="133">
        <f t="shared" ref="BA15" si="61">(AZ15-AZ14)/AZ14</f>
        <v>0</v>
      </c>
      <c r="BB15" s="14">
        <v>5794.87</v>
      </c>
      <c r="BC15" s="133">
        <f t="shared" ref="BC15" si="62">(BB15-BB14)/BB14</f>
        <v>0</v>
      </c>
      <c r="BD15" s="14">
        <v>4457.59</v>
      </c>
      <c r="BE15" s="133">
        <f t="shared" ref="BE15" si="63">(BD15-BD14)/BD14</f>
        <v>0</v>
      </c>
      <c r="BH15" s="262"/>
      <c r="BI15" s="17" t="s">
        <v>33</v>
      </c>
      <c r="BJ15" s="17">
        <v>4457.59</v>
      </c>
      <c r="BK15" s="133">
        <f t="shared" si="8"/>
        <v>0</v>
      </c>
    </row>
    <row r="16" spans="1:81" x14ac:dyDescent="0.25">
      <c r="A16" s="263"/>
      <c r="B16" s="17" t="s">
        <v>34</v>
      </c>
      <c r="C16" s="14">
        <v>1783.04</v>
      </c>
      <c r="D16" s="17">
        <v>680.94</v>
      </c>
      <c r="E16" s="35">
        <v>1702.36</v>
      </c>
      <c r="F16" s="14">
        <v>2674.55</v>
      </c>
      <c r="G16" s="14">
        <v>1021.42</v>
      </c>
      <c r="H16" s="35">
        <v>1702.36</v>
      </c>
      <c r="I16" s="14">
        <v>3900.39</v>
      </c>
      <c r="J16" s="14">
        <v>1489.57</v>
      </c>
      <c r="K16" s="17">
        <v>1702.36</v>
      </c>
      <c r="L16" s="17">
        <v>4457.59</v>
      </c>
      <c r="M16" s="35">
        <v>1702.36</v>
      </c>
      <c r="N16" s="14">
        <v>6686.39</v>
      </c>
      <c r="O16" s="14">
        <v>2553.54</v>
      </c>
      <c r="P16" s="14">
        <v>7132.14</v>
      </c>
      <c r="Q16" s="14">
        <v>2723.78</v>
      </c>
      <c r="R16" s="14">
        <v>6686.39</v>
      </c>
      <c r="S16" s="14">
        <v>2553.54</v>
      </c>
      <c r="T16" s="14">
        <v>5794.87</v>
      </c>
      <c r="U16" s="14">
        <v>2213.0700000000002</v>
      </c>
      <c r="V16" s="17">
        <v>4457.59</v>
      </c>
      <c r="W16" s="35">
        <v>1702.36</v>
      </c>
      <c r="X16" s="257"/>
      <c r="Z16" s="263"/>
      <c r="AA16" s="17" t="s">
        <v>34</v>
      </c>
      <c r="AB16" s="14">
        <v>1783.04</v>
      </c>
      <c r="AC16" s="14">
        <v>2674.55</v>
      </c>
      <c r="AD16" s="14">
        <v>3900.39</v>
      </c>
      <c r="AE16" s="17">
        <v>4457.59</v>
      </c>
      <c r="AF16" s="14">
        <v>6686.39</v>
      </c>
      <c r="AG16" s="14">
        <v>7132.14</v>
      </c>
      <c r="AH16" s="14">
        <v>6686.39</v>
      </c>
      <c r="AI16" s="14">
        <v>5794.87</v>
      </c>
      <c r="AJ16" s="17">
        <v>4457.59</v>
      </c>
      <c r="AL16" s="263"/>
      <c r="AM16" s="17" t="s">
        <v>34</v>
      </c>
      <c r="AN16" s="14">
        <v>1783.04</v>
      </c>
      <c r="AO16" s="133">
        <f t="shared" si="0"/>
        <v>0</v>
      </c>
      <c r="AP16" s="14">
        <v>2674.55</v>
      </c>
      <c r="AQ16" s="133">
        <f t="shared" si="0"/>
        <v>0</v>
      </c>
      <c r="AR16" s="14">
        <v>3900.39</v>
      </c>
      <c r="AS16" s="133">
        <f t="shared" ref="AS16" si="64">(AR16-AR15)/AR15</f>
        <v>0</v>
      </c>
      <c r="AT16" s="17">
        <v>4457.59</v>
      </c>
      <c r="AU16" s="133">
        <f t="shared" ref="AU16" si="65">(AT16-AT15)/AT15</f>
        <v>0</v>
      </c>
      <c r="AV16" s="14">
        <v>6686.39</v>
      </c>
      <c r="AW16" s="133">
        <f t="shared" ref="AW16" si="66">(AV16-AV15)/AV15</f>
        <v>0</v>
      </c>
      <c r="AX16" s="14">
        <v>7132.14</v>
      </c>
      <c r="AY16" s="133">
        <f t="shared" ref="AY16" si="67">(AX16-AX15)/AX15</f>
        <v>0</v>
      </c>
      <c r="AZ16" s="14">
        <v>6686.39</v>
      </c>
      <c r="BA16" s="133">
        <f t="shared" ref="BA16" si="68">(AZ16-AZ15)/AZ15</f>
        <v>0</v>
      </c>
      <c r="BB16" s="14">
        <v>5794.87</v>
      </c>
      <c r="BC16" s="133">
        <f t="shared" ref="BC16" si="69">(BB16-BB15)/BB15</f>
        <v>0</v>
      </c>
      <c r="BD16" s="17">
        <v>4457.59</v>
      </c>
      <c r="BE16" s="133">
        <f t="shared" ref="BE16" si="70">(BD16-BD15)/BD15</f>
        <v>0</v>
      </c>
      <c r="BH16" s="263"/>
      <c r="BI16" s="17" t="s">
        <v>34</v>
      </c>
      <c r="BJ16" s="17">
        <v>4457.59</v>
      </c>
      <c r="BK16" s="133">
        <f t="shared" si="8"/>
        <v>0</v>
      </c>
    </row>
    <row r="17" spans="1:63" x14ac:dyDescent="0.25">
      <c r="A17" s="258">
        <v>2017</v>
      </c>
      <c r="B17" s="17" t="s">
        <v>16</v>
      </c>
      <c r="C17" s="17">
        <v>1783.04</v>
      </c>
      <c r="D17" s="17">
        <v>680.94</v>
      </c>
      <c r="E17" s="17">
        <v>1702.36</v>
      </c>
      <c r="F17" s="14">
        <v>2674.55</v>
      </c>
      <c r="G17" s="14">
        <v>1021.42</v>
      </c>
      <c r="H17" s="17">
        <v>1702.36</v>
      </c>
      <c r="I17" s="14">
        <v>3900.39</v>
      </c>
      <c r="J17" s="14">
        <v>1489.57</v>
      </c>
      <c r="K17" s="17">
        <v>1702.36</v>
      </c>
      <c r="L17" s="14">
        <v>4457.59</v>
      </c>
      <c r="M17" s="17">
        <v>1702.36</v>
      </c>
      <c r="N17" s="14">
        <v>6686.39</v>
      </c>
      <c r="O17" s="14">
        <v>2553.54</v>
      </c>
      <c r="P17" s="14">
        <v>7132.14</v>
      </c>
      <c r="Q17" s="14">
        <v>2723.78</v>
      </c>
      <c r="R17" s="14">
        <v>6686.39</v>
      </c>
      <c r="S17" s="14">
        <v>2553.54</v>
      </c>
      <c r="T17" s="14">
        <v>5794.87</v>
      </c>
      <c r="U17" s="14">
        <v>2213.0700000000002</v>
      </c>
      <c r="V17" s="14">
        <v>4457.59</v>
      </c>
      <c r="W17" s="14">
        <v>1702.36</v>
      </c>
      <c r="X17" s="257"/>
      <c r="Z17" s="258">
        <v>2017</v>
      </c>
      <c r="AA17" s="17" t="s">
        <v>16</v>
      </c>
      <c r="AB17" s="17">
        <v>1783.04</v>
      </c>
      <c r="AC17" s="14">
        <v>2674.55</v>
      </c>
      <c r="AD17" s="14">
        <v>3900.39</v>
      </c>
      <c r="AE17" s="14">
        <v>4457.59</v>
      </c>
      <c r="AF17" s="14">
        <v>6686.39</v>
      </c>
      <c r="AG17" s="14">
        <v>7132.14</v>
      </c>
      <c r="AH17" s="14">
        <v>6686.39</v>
      </c>
      <c r="AI17" s="14">
        <v>5794.87</v>
      </c>
      <c r="AJ17" s="14">
        <v>4457.59</v>
      </c>
      <c r="AL17" s="258">
        <v>2017</v>
      </c>
      <c r="AM17" s="17" t="s">
        <v>16</v>
      </c>
      <c r="AN17" s="17">
        <v>1783.04</v>
      </c>
      <c r="AO17" s="133">
        <f t="shared" si="0"/>
        <v>0</v>
      </c>
      <c r="AP17" s="14">
        <v>2674.55</v>
      </c>
      <c r="AQ17" s="133">
        <f t="shared" si="0"/>
        <v>0</v>
      </c>
      <c r="AR17" s="14">
        <v>3900.39</v>
      </c>
      <c r="AS17" s="133">
        <f t="shared" ref="AS17" si="71">(AR17-AR16)/AR16</f>
        <v>0</v>
      </c>
      <c r="AT17" s="14">
        <v>4457.59</v>
      </c>
      <c r="AU17" s="133">
        <f t="shared" ref="AU17" si="72">(AT17-AT16)/AT16</f>
        <v>0</v>
      </c>
      <c r="AV17" s="14">
        <v>6686.39</v>
      </c>
      <c r="AW17" s="133">
        <f t="shared" ref="AW17" si="73">(AV17-AV16)/AV16</f>
        <v>0</v>
      </c>
      <c r="AX17" s="14">
        <v>7132.14</v>
      </c>
      <c r="AY17" s="133">
        <f t="shared" ref="AY17" si="74">(AX17-AX16)/AX16</f>
        <v>0</v>
      </c>
      <c r="AZ17" s="14">
        <v>6686.39</v>
      </c>
      <c r="BA17" s="133">
        <f t="shared" ref="BA17" si="75">(AZ17-AZ16)/AZ16</f>
        <v>0</v>
      </c>
      <c r="BB17" s="14">
        <v>5794.87</v>
      </c>
      <c r="BC17" s="133">
        <f t="shared" ref="BC17" si="76">(BB17-BB16)/BB16</f>
        <v>0</v>
      </c>
      <c r="BD17" s="14">
        <v>4457.59</v>
      </c>
      <c r="BE17" s="133">
        <f t="shared" ref="BE17" si="77">(BD17-BD16)/BD16</f>
        <v>0</v>
      </c>
      <c r="BH17" s="258">
        <v>2017</v>
      </c>
      <c r="BI17" s="17" t="s">
        <v>16</v>
      </c>
      <c r="BJ17" s="14">
        <v>4457.59</v>
      </c>
      <c r="BK17" s="133">
        <f t="shared" si="8"/>
        <v>0</v>
      </c>
    </row>
    <row r="18" spans="1:63" x14ac:dyDescent="0.25">
      <c r="A18" s="259"/>
      <c r="B18" s="17" t="s">
        <v>22</v>
      </c>
      <c r="C18" s="14">
        <v>1783.04</v>
      </c>
      <c r="D18" s="14">
        <v>680.94</v>
      </c>
      <c r="E18" s="14">
        <v>1702.36</v>
      </c>
      <c r="F18" s="14">
        <v>2674.55</v>
      </c>
      <c r="G18" s="14">
        <v>1021.42</v>
      </c>
      <c r="H18" s="14">
        <v>1702.36</v>
      </c>
      <c r="I18" s="14">
        <v>3900.39</v>
      </c>
      <c r="J18" s="14">
        <v>1489.57</v>
      </c>
      <c r="K18" s="14">
        <v>1702.36</v>
      </c>
      <c r="L18" s="14">
        <v>4457.59</v>
      </c>
      <c r="M18" s="14">
        <v>1702.36</v>
      </c>
      <c r="N18" s="14">
        <v>6686.39</v>
      </c>
      <c r="O18" s="14">
        <v>2553.54</v>
      </c>
      <c r="P18" s="14">
        <v>7132.14</v>
      </c>
      <c r="Q18" s="14">
        <v>2723.78</v>
      </c>
      <c r="R18" s="14">
        <v>6686.39</v>
      </c>
      <c r="S18" s="14">
        <v>2553.54</v>
      </c>
      <c r="T18" s="14">
        <v>5794.87</v>
      </c>
      <c r="U18" s="14">
        <v>2213.0700000000002</v>
      </c>
      <c r="V18" s="14">
        <v>4457.59</v>
      </c>
      <c r="W18" s="14">
        <v>1702.36</v>
      </c>
      <c r="X18" s="257" t="s">
        <v>473</v>
      </c>
      <c r="Z18" s="259"/>
      <c r="AA18" s="17" t="s">
        <v>22</v>
      </c>
      <c r="AB18" s="14">
        <v>1783.04</v>
      </c>
      <c r="AC18" s="14">
        <v>2674.55</v>
      </c>
      <c r="AD18" s="14">
        <v>3900.39</v>
      </c>
      <c r="AE18" s="14">
        <v>4457.59</v>
      </c>
      <c r="AF18" s="14">
        <v>6686.39</v>
      </c>
      <c r="AG18" s="14">
        <v>7132.14</v>
      </c>
      <c r="AH18" s="14">
        <v>6686.39</v>
      </c>
      <c r="AI18" s="14">
        <v>5794.87</v>
      </c>
      <c r="AJ18" s="14">
        <v>4457.59</v>
      </c>
      <c r="AL18" s="259"/>
      <c r="AM18" s="17" t="s">
        <v>22</v>
      </c>
      <c r="AN18" s="14">
        <v>1783.04</v>
      </c>
      <c r="AO18" s="133">
        <f t="shared" si="0"/>
        <v>0</v>
      </c>
      <c r="AP18" s="14">
        <v>2674.55</v>
      </c>
      <c r="AQ18" s="133">
        <f t="shared" si="0"/>
        <v>0</v>
      </c>
      <c r="AR18" s="14">
        <v>3900.39</v>
      </c>
      <c r="AS18" s="133">
        <f t="shared" ref="AS18" si="78">(AR18-AR17)/AR17</f>
        <v>0</v>
      </c>
      <c r="AT18" s="14">
        <v>4457.59</v>
      </c>
      <c r="AU18" s="133">
        <f t="shared" ref="AU18" si="79">(AT18-AT17)/AT17</f>
        <v>0</v>
      </c>
      <c r="AV18" s="14">
        <v>6686.39</v>
      </c>
      <c r="AW18" s="133">
        <f t="shared" ref="AW18" si="80">(AV18-AV17)/AV17</f>
        <v>0</v>
      </c>
      <c r="AX18" s="14">
        <v>7132.14</v>
      </c>
      <c r="AY18" s="133">
        <f t="shared" ref="AY18" si="81">(AX18-AX17)/AX17</f>
        <v>0</v>
      </c>
      <c r="AZ18" s="14">
        <v>6686.39</v>
      </c>
      <c r="BA18" s="133">
        <f t="shared" ref="BA18" si="82">(AZ18-AZ17)/AZ17</f>
        <v>0</v>
      </c>
      <c r="BB18" s="14">
        <v>5794.87</v>
      </c>
      <c r="BC18" s="133">
        <f t="shared" ref="BC18" si="83">(BB18-BB17)/BB17</f>
        <v>0</v>
      </c>
      <c r="BD18" s="14">
        <v>4457.59</v>
      </c>
      <c r="BE18" s="133">
        <f t="shared" ref="BE18" si="84">(BD18-BD17)/BD17</f>
        <v>0</v>
      </c>
      <c r="BH18" s="259"/>
      <c r="BI18" s="17" t="s">
        <v>22</v>
      </c>
      <c r="BJ18" s="14">
        <v>4457.59</v>
      </c>
      <c r="BK18" s="133">
        <f t="shared" si="8"/>
        <v>0</v>
      </c>
    </row>
    <row r="19" spans="1:63" x14ac:dyDescent="0.25">
      <c r="A19" s="259"/>
      <c r="B19" s="17" t="s">
        <v>23</v>
      </c>
      <c r="C19" s="14">
        <v>1783.04</v>
      </c>
      <c r="D19" s="14">
        <v>680.94</v>
      </c>
      <c r="E19" s="17">
        <v>1702.36</v>
      </c>
      <c r="F19" s="14">
        <v>2674.55</v>
      </c>
      <c r="G19" s="14">
        <v>1021.42</v>
      </c>
      <c r="H19" s="17">
        <v>1702.36</v>
      </c>
      <c r="I19" s="14">
        <v>3900.39</v>
      </c>
      <c r="J19" s="14">
        <v>1489.57</v>
      </c>
      <c r="K19" s="17">
        <v>1702.36</v>
      </c>
      <c r="L19" s="14">
        <v>4457.59</v>
      </c>
      <c r="M19" s="17">
        <v>1702.36</v>
      </c>
      <c r="N19" s="14">
        <v>6686.39</v>
      </c>
      <c r="O19" s="14">
        <v>2553.54</v>
      </c>
      <c r="P19" s="14">
        <v>7132.14</v>
      </c>
      <c r="Q19" s="14">
        <v>2723.78</v>
      </c>
      <c r="R19" s="14">
        <v>6686.39</v>
      </c>
      <c r="S19" s="14">
        <v>2553.54</v>
      </c>
      <c r="T19" s="14">
        <v>5794.87</v>
      </c>
      <c r="U19" s="14">
        <v>2213.0700000000002</v>
      </c>
      <c r="V19" s="14">
        <v>4457.59</v>
      </c>
      <c r="W19" s="14">
        <v>1702.36</v>
      </c>
      <c r="X19" s="257"/>
      <c r="Z19" s="259"/>
      <c r="AA19" s="17" t="s">
        <v>23</v>
      </c>
      <c r="AB19" s="14">
        <v>1783.04</v>
      </c>
      <c r="AC19" s="14">
        <v>2674.55</v>
      </c>
      <c r="AD19" s="14">
        <v>3900.39</v>
      </c>
      <c r="AE19" s="14">
        <v>4457.59</v>
      </c>
      <c r="AF19" s="14">
        <v>6686.39</v>
      </c>
      <c r="AG19" s="14">
        <v>7132.14</v>
      </c>
      <c r="AH19" s="14">
        <v>6686.39</v>
      </c>
      <c r="AI19" s="14">
        <v>5794.87</v>
      </c>
      <c r="AJ19" s="14">
        <v>4457.59</v>
      </c>
      <c r="AL19" s="259"/>
      <c r="AM19" s="17" t="s">
        <v>23</v>
      </c>
      <c r="AN19" s="14">
        <v>1783.04</v>
      </c>
      <c r="AO19" s="133">
        <f t="shared" si="0"/>
        <v>0</v>
      </c>
      <c r="AP19" s="14">
        <v>2674.55</v>
      </c>
      <c r="AQ19" s="133">
        <f t="shared" si="0"/>
        <v>0</v>
      </c>
      <c r="AR19" s="14">
        <v>3900.39</v>
      </c>
      <c r="AS19" s="133">
        <f t="shared" ref="AS19" si="85">(AR19-AR18)/AR18</f>
        <v>0</v>
      </c>
      <c r="AT19" s="14">
        <v>4457.59</v>
      </c>
      <c r="AU19" s="133">
        <f t="shared" ref="AU19" si="86">(AT19-AT18)/AT18</f>
        <v>0</v>
      </c>
      <c r="AV19" s="14">
        <v>6686.39</v>
      </c>
      <c r="AW19" s="133">
        <f t="shared" ref="AW19" si="87">(AV19-AV18)/AV18</f>
        <v>0</v>
      </c>
      <c r="AX19" s="14">
        <v>7132.14</v>
      </c>
      <c r="AY19" s="133">
        <f t="shared" ref="AY19" si="88">(AX19-AX18)/AX18</f>
        <v>0</v>
      </c>
      <c r="AZ19" s="14">
        <v>6686.39</v>
      </c>
      <c r="BA19" s="133">
        <f t="shared" ref="BA19" si="89">(AZ19-AZ18)/AZ18</f>
        <v>0</v>
      </c>
      <c r="BB19" s="14">
        <v>5794.87</v>
      </c>
      <c r="BC19" s="133">
        <f t="shared" ref="BC19" si="90">(BB19-BB18)/BB18</f>
        <v>0</v>
      </c>
      <c r="BD19" s="14">
        <v>4457.59</v>
      </c>
      <c r="BE19" s="133">
        <f t="shared" ref="BE19" si="91">(BD19-BD18)/BD18</f>
        <v>0</v>
      </c>
      <c r="BH19" s="259"/>
      <c r="BI19" s="17" t="s">
        <v>23</v>
      </c>
      <c r="BJ19" s="14">
        <v>4457.59</v>
      </c>
      <c r="BK19" s="133">
        <f t="shared" si="8"/>
        <v>0</v>
      </c>
    </row>
    <row r="20" spans="1:63" x14ac:dyDescent="0.25">
      <c r="A20" s="259"/>
      <c r="B20" s="17" t="s">
        <v>24</v>
      </c>
      <c r="C20" s="14">
        <v>1839.39</v>
      </c>
      <c r="D20" s="14">
        <v>702.09</v>
      </c>
      <c r="E20" s="17">
        <v>1755.23</v>
      </c>
      <c r="F20" s="14">
        <v>2759.08</v>
      </c>
      <c r="G20" s="14">
        <v>1053.1400000000001</v>
      </c>
      <c r="H20" s="17">
        <v>1755.23</v>
      </c>
      <c r="I20" s="14">
        <v>4023.66</v>
      </c>
      <c r="J20" s="14">
        <v>1535.82</v>
      </c>
      <c r="K20" s="17">
        <v>1755.23</v>
      </c>
      <c r="L20" s="14">
        <v>4598.47</v>
      </c>
      <c r="M20" s="17">
        <v>1755.23</v>
      </c>
      <c r="N20" s="14">
        <v>6897.7</v>
      </c>
      <c r="O20" s="14">
        <v>2632.84</v>
      </c>
      <c r="P20" s="14">
        <v>7357.55</v>
      </c>
      <c r="Q20" s="14">
        <v>2808.36</v>
      </c>
      <c r="R20" s="14">
        <v>6897.7</v>
      </c>
      <c r="S20" s="14">
        <v>2632.84</v>
      </c>
      <c r="T20" s="14">
        <v>5978.01</v>
      </c>
      <c r="U20" s="14">
        <v>2281.79</v>
      </c>
      <c r="V20" s="14">
        <v>4598.47</v>
      </c>
      <c r="W20" s="14">
        <v>1755.23</v>
      </c>
      <c r="X20" s="257"/>
      <c r="Z20" s="259"/>
      <c r="AA20" s="17" t="s">
        <v>24</v>
      </c>
      <c r="AB20" s="14">
        <v>1839.39</v>
      </c>
      <c r="AC20" s="14">
        <v>2759.08</v>
      </c>
      <c r="AD20" s="14">
        <v>4023.66</v>
      </c>
      <c r="AE20" s="14">
        <v>4598.47</v>
      </c>
      <c r="AF20" s="14">
        <v>6897.7</v>
      </c>
      <c r="AG20" s="14">
        <v>7357.55</v>
      </c>
      <c r="AH20" s="14">
        <v>6897.7</v>
      </c>
      <c r="AI20" s="14">
        <v>5978.01</v>
      </c>
      <c r="AJ20" s="14">
        <v>4598.47</v>
      </c>
      <c r="AL20" s="259"/>
      <c r="AM20" s="17" t="s">
        <v>24</v>
      </c>
      <c r="AN20" s="14">
        <v>1839.39</v>
      </c>
      <c r="AO20" s="133">
        <f t="shared" si="0"/>
        <v>3.160332914572872E-2</v>
      </c>
      <c r="AP20" s="14">
        <v>2759.08</v>
      </c>
      <c r="AQ20" s="133">
        <f t="shared" si="0"/>
        <v>3.160531678226234E-2</v>
      </c>
      <c r="AR20" s="14">
        <v>4023.66</v>
      </c>
      <c r="AS20" s="133">
        <f t="shared" ref="AS20" si="92">(AR20-AR19)/AR19</f>
        <v>3.1604531854506852E-2</v>
      </c>
      <c r="AT20" s="14">
        <v>4598.47</v>
      </c>
      <c r="AU20" s="133">
        <f t="shared" ref="AU20" si="93">(AT20-AT19)/AT19</f>
        <v>3.1604521725865344E-2</v>
      </c>
      <c r="AV20" s="14">
        <v>6897.7</v>
      </c>
      <c r="AW20" s="133">
        <f t="shared" ref="AW20" si="94">(AV20-AV19)/AV19</f>
        <v>3.1603002517053218E-2</v>
      </c>
      <c r="AX20" s="14">
        <v>7357.55</v>
      </c>
      <c r="AY20" s="133">
        <f t="shared" ref="AY20" si="95">(AX20-AX19)/AX19</f>
        <v>3.160481987173553E-2</v>
      </c>
      <c r="AZ20" s="14">
        <v>6897.7</v>
      </c>
      <c r="BA20" s="133">
        <f t="shared" ref="BA20" si="96">(AZ20-AZ19)/AZ19</f>
        <v>3.1603002517053218E-2</v>
      </c>
      <c r="BB20" s="14">
        <v>5978.01</v>
      </c>
      <c r="BC20" s="133">
        <f t="shared" ref="BC20" si="97">(BB20-BB19)/BB19</f>
        <v>3.1603815098526861E-2</v>
      </c>
      <c r="BD20" s="14">
        <v>4598.47</v>
      </c>
      <c r="BE20" s="133">
        <f t="shared" ref="BE20" si="98">(BD20-BD19)/BD19</f>
        <v>3.1604521725865344E-2</v>
      </c>
      <c r="BH20" s="259"/>
      <c r="BI20" s="17" t="s">
        <v>24</v>
      </c>
      <c r="BJ20" s="14">
        <v>4598.47</v>
      </c>
      <c r="BK20" s="133">
        <f t="shared" si="8"/>
        <v>3.1604521725865344E-2</v>
      </c>
    </row>
    <row r="21" spans="1:63" x14ac:dyDescent="0.25">
      <c r="A21" s="259"/>
      <c r="B21" s="17" t="s">
        <v>25</v>
      </c>
      <c r="C21" s="14">
        <v>1839.39</v>
      </c>
      <c r="D21" s="14">
        <v>702.09</v>
      </c>
      <c r="E21" s="17">
        <v>1755.23</v>
      </c>
      <c r="F21" s="14">
        <v>2759.08</v>
      </c>
      <c r="G21" s="14">
        <v>1053.1400000000001</v>
      </c>
      <c r="H21" s="17">
        <v>1755.23</v>
      </c>
      <c r="I21" s="14">
        <v>4023.66</v>
      </c>
      <c r="J21" s="14">
        <v>1535.82</v>
      </c>
      <c r="K21" s="17">
        <v>1755.23</v>
      </c>
      <c r="L21" s="14">
        <v>4598.47</v>
      </c>
      <c r="M21" s="17">
        <v>1755.23</v>
      </c>
      <c r="N21" s="14">
        <v>6897.7</v>
      </c>
      <c r="O21" s="14">
        <v>2632.84</v>
      </c>
      <c r="P21" s="14">
        <v>7357.55</v>
      </c>
      <c r="Q21" s="14">
        <v>2808.36</v>
      </c>
      <c r="R21" s="14">
        <v>6897.7</v>
      </c>
      <c r="S21" s="14">
        <v>2632.84</v>
      </c>
      <c r="T21" s="14">
        <v>5978.01</v>
      </c>
      <c r="U21" s="14">
        <v>2281.79</v>
      </c>
      <c r="V21" s="14">
        <v>4598.47</v>
      </c>
      <c r="W21" s="14">
        <v>1755.23</v>
      </c>
      <c r="X21" s="257"/>
      <c r="Z21" s="259"/>
      <c r="AA21" s="17" t="s">
        <v>25</v>
      </c>
      <c r="AB21" s="14">
        <v>1839.39</v>
      </c>
      <c r="AC21" s="14">
        <v>2759.08</v>
      </c>
      <c r="AD21" s="14">
        <v>4023.66</v>
      </c>
      <c r="AE21" s="14">
        <v>4598.47</v>
      </c>
      <c r="AF21" s="14">
        <v>6897.7</v>
      </c>
      <c r="AG21" s="14">
        <v>7357.55</v>
      </c>
      <c r="AH21" s="14">
        <v>6897.7</v>
      </c>
      <c r="AI21" s="14">
        <v>5978.01</v>
      </c>
      <c r="AJ21" s="14">
        <v>4598.47</v>
      </c>
      <c r="AL21" s="259"/>
      <c r="AM21" s="17" t="s">
        <v>25</v>
      </c>
      <c r="AN21" s="14">
        <v>1839.39</v>
      </c>
      <c r="AO21" s="133">
        <f t="shared" si="0"/>
        <v>0</v>
      </c>
      <c r="AP21" s="14">
        <v>2759.08</v>
      </c>
      <c r="AQ21" s="133">
        <f t="shared" si="0"/>
        <v>0</v>
      </c>
      <c r="AR21" s="14">
        <v>4023.66</v>
      </c>
      <c r="AS21" s="133">
        <f t="shared" ref="AS21" si="99">(AR21-AR20)/AR20</f>
        <v>0</v>
      </c>
      <c r="AT21" s="14">
        <v>4598.47</v>
      </c>
      <c r="AU21" s="133">
        <f t="shared" ref="AU21" si="100">(AT21-AT20)/AT20</f>
        <v>0</v>
      </c>
      <c r="AV21" s="14">
        <v>6897.7</v>
      </c>
      <c r="AW21" s="133">
        <f t="shared" ref="AW21" si="101">(AV21-AV20)/AV20</f>
        <v>0</v>
      </c>
      <c r="AX21" s="14">
        <v>7357.55</v>
      </c>
      <c r="AY21" s="133">
        <f t="shared" ref="AY21" si="102">(AX21-AX20)/AX20</f>
        <v>0</v>
      </c>
      <c r="AZ21" s="14">
        <v>6897.7</v>
      </c>
      <c r="BA21" s="133">
        <f t="shared" ref="BA21" si="103">(AZ21-AZ20)/AZ20</f>
        <v>0</v>
      </c>
      <c r="BB21" s="14">
        <v>5978.01</v>
      </c>
      <c r="BC21" s="133">
        <f t="shared" ref="BC21" si="104">(BB21-BB20)/BB20</f>
        <v>0</v>
      </c>
      <c r="BD21" s="14">
        <v>4598.47</v>
      </c>
      <c r="BE21" s="133">
        <f t="shared" ref="BE21" si="105">(BD21-BD20)/BD20</f>
        <v>0</v>
      </c>
      <c r="BH21" s="259"/>
      <c r="BI21" s="17" t="s">
        <v>25</v>
      </c>
      <c r="BJ21" s="14">
        <v>4598.47</v>
      </c>
      <c r="BK21" s="133">
        <f t="shared" si="8"/>
        <v>0</v>
      </c>
    </row>
    <row r="22" spans="1:63" x14ac:dyDescent="0.25">
      <c r="A22" s="259"/>
      <c r="B22" s="17" t="s">
        <v>28</v>
      </c>
      <c r="C22" s="14">
        <v>1839.39</v>
      </c>
      <c r="D22" s="17">
        <v>702.09</v>
      </c>
      <c r="E22" s="17">
        <v>1755.23</v>
      </c>
      <c r="F22" s="14">
        <v>2759.08</v>
      </c>
      <c r="G22" s="14">
        <v>1053.1400000000001</v>
      </c>
      <c r="H22" s="17">
        <v>1755.23</v>
      </c>
      <c r="I22" s="14">
        <v>4023.66</v>
      </c>
      <c r="J22" s="14">
        <v>1535.82</v>
      </c>
      <c r="K22" s="17">
        <v>1755.23</v>
      </c>
      <c r="L22" s="14">
        <v>4598.47</v>
      </c>
      <c r="M22" s="17">
        <v>1755.23</v>
      </c>
      <c r="N22" s="14">
        <v>6897.7</v>
      </c>
      <c r="O22" s="14">
        <v>2632.84</v>
      </c>
      <c r="P22" s="14">
        <v>7357.55</v>
      </c>
      <c r="Q22" s="14">
        <v>2808.36</v>
      </c>
      <c r="R22" s="14">
        <v>6897.7</v>
      </c>
      <c r="S22" s="14">
        <v>2632.84</v>
      </c>
      <c r="T22" s="14">
        <v>5978.01</v>
      </c>
      <c r="U22" s="14">
        <v>2281.79</v>
      </c>
      <c r="V22" s="14">
        <v>4598.47</v>
      </c>
      <c r="W22" s="17">
        <v>1755.23</v>
      </c>
      <c r="X22" s="257"/>
      <c r="Z22" s="259"/>
      <c r="AA22" s="17" t="s">
        <v>28</v>
      </c>
      <c r="AB22" s="14">
        <v>1839.39</v>
      </c>
      <c r="AC22" s="14">
        <v>2759.08</v>
      </c>
      <c r="AD22" s="14">
        <v>4023.66</v>
      </c>
      <c r="AE22" s="14">
        <v>4598.47</v>
      </c>
      <c r="AF22" s="14">
        <v>6897.7</v>
      </c>
      <c r="AG22" s="14">
        <v>7357.55</v>
      </c>
      <c r="AH22" s="14">
        <v>6897.7</v>
      </c>
      <c r="AI22" s="14">
        <v>5978.01</v>
      </c>
      <c r="AJ22" s="14">
        <v>4598.47</v>
      </c>
      <c r="AL22" s="259"/>
      <c r="AM22" s="17" t="s">
        <v>28</v>
      </c>
      <c r="AN22" s="14">
        <v>1839.39</v>
      </c>
      <c r="AO22" s="133">
        <f t="shared" si="0"/>
        <v>0</v>
      </c>
      <c r="AP22" s="14">
        <v>2759.08</v>
      </c>
      <c r="AQ22" s="133">
        <f t="shared" si="0"/>
        <v>0</v>
      </c>
      <c r="AR22" s="14">
        <v>4023.66</v>
      </c>
      <c r="AS22" s="133">
        <f t="shared" ref="AS22" si="106">(AR22-AR21)/AR21</f>
        <v>0</v>
      </c>
      <c r="AT22" s="14">
        <v>4598.47</v>
      </c>
      <c r="AU22" s="133">
        <f t="shared" ref="AU22" si="107">(AT22-AT21)/AT21</f>
        <v>0</v>
      </c>
      <c r="AV22" s="14">
        <v>6897.7</v>
      </c>
      <c r="AW22" s="133">
        <f t="shared" ref="AW22" si="108">(AV22-AV21)/AV21</f>
        <v>0</v>
      </c>
      <c r="AX22" s="14">
        <v>7357.55</v>
      </c>
      <c r="AY22" s="133">
        <f t="shared" ref="AY22" si="109">(AX22-AX21)/AX21</f>
        <v>0</v>
      </c>
      <c r="AZ22" s="14">
        <v>6897.7</v>
      </c>
      <c r="BA22" s="133">
        <f t="shared" ref="BA22" si="110">(AZ22-AZ21)/AZ21</f>
        <v>0</v>
      </c>
      <c r="BB22" s="14">
        <v>5978.01</v>
      </c>
      <c r="BC22" s="133">
        <f t="shared" ref="BC22" si="111">(BB22-BB21)/BB21</f>
        <v>0</v>
      </c>
      <c r="BD22" s="14">
        <v>4598.47</v>
      </c>
      <c r="BE22" s="133">
        <f t="shared" ref="BE22" si="112">(BD22-BD21)/BD21</f>
        <v>0</v>
      </c>
      <c r="BH22" s="259"/>
      <c r="BI22" s="17" t="s">
        <v>28</v>
      </c>
      <c r="BJ22" s="14">
        <v>4598.47</v>
      </c>
      <c r="BK22" s="133">
        <f t="shared" si="8"/>
        <v>0</v>
      </c>
    </row>
    <row r="23" spans="1:63" x14ac:dyDescent="0.25">
      <c r="A23" s="259"/>
      <c r="B23" s="17" t="s">
        <v>29</v>
      </c>
      <c r="C23" s="14">
        <v>1839.39</v>
      </c>
      <c r="D23" s="14">
        <v>702.09</v>
      </c>
      <c r="E23" s="17">
        <v>1755.23</v>
      </c>
      <c r="F23" s="14">
        <v>2759.08</v>
      </c>
      <c r="G23" s="14">
        <v>1053.1400000000001</v>
      </c>
      <c r="H23" s="17">
        <v>1755.23</v>
      </c>
      <c r="I23" s="14">
        <v>4023.66</v>
      </c>
      <c r="J23" s="14">
        <v>1535.82</v>
      </c>
      <c r="K23" s="17">
        <v>1755.23</v>
      </c>
      <c r="L23" s="14">
        <v>4598.47</v>
      </c>
      <c r="M23" s="17">
        <v>1755.23</v>
      </c>
      <c r="N23" s="14">
        <v>6897.7</v>
      </c>
      <c r="O23" s="14">
        <v>2632.84</v>
      </c>
      <c r="P23" s="14">
        <v>7357.55</v>
      </c>
      <c r="Q23" s="14">
        <v>2808.36</v>
      </c>
      <c r="R23" s="14">
        <v>6897.7</v>
      </c>
      <c r="S23" s="14">
        <v>2632.84</v>
      </c>
      <c r="T23" s="14">
        <v>5978.01</v>
      </c>
      <c r="U23" s="14">
        <v>2281.79</v>
      </c>
      <c r="V23" s="14">
        <v>4598.47</v>
      </c>
      <c r="W23" s="17">
        <v>1755.23</v>
      </c>
      <c r="X23" s="257"/>
      <c r="Z23" s="259"/>
      <c r="AA23" s="17" t="s">
        <v>29</v>
      </c>
      <c r="AB23" s="14">
        <v>1839.39</v>
      </c>
      <c r="AC23" s="14">
        <v>2759.08</v>
      </c>
      <c r="AD23" s="14">
        <v>4023.66</v>
      </c>
      <c r="AE23" s="14">
        <v>4598.47</v>
      </c>
      <c r="AF23" s="14">
        <v>6897.7</v>
      </c>
      <c r="AG23" s="14">
        <v>7357.55</v>
      </c>
      <c r="AH23" s="14">
        <v>6897.7</v>
      </c>
      <c r="AI23" s="14">
        <v>5978.01</v>
      </c>
      <c r="AJ23" s="14">
        <v>4598.47</v>
      </c>
      <c r="AL23" s="259"/>
      <c r="AM23" s="17" t="s">
        <v>29</v>
      </c>
      <c r="AN23" s="14">
        <v>1839.39</v>
      </c>
      <c r="AO23" s="133">
        <f t="shared" si="0"/>
        <v>0</v>
      </c>
      <c r="AP23" s="14">
        <v>2759.08</v>
      </c>
      <c r="AQ23" s="133">
        <f t="shared" si="0"/>
        <v>0</v>
      </c>
      <c r="AR23" s="14">
        <v>4023.66</v>
      </c>
      <c r="AS23" s="133">
        <f t="shared" ref="AS23" si="113">(AR23-AR22)/AR22</f>
        <v>0</v>
      </c>
      <c r="AT23" s="14">
        <v>4598.47</v>
      </c>
      <c r="AU23" s="133">
        <f t="shared" ref="AU23" si="114">(AT23-AT22)/AT22</f>
        <v>0</v>
      </c>
      <c r="AV23" s="14">
        <v>6897.7</v>
      </c>
      <c r="AW23" s="133">
        <f t="shared" ref="AW23" si="115">(AV23-AV22)/AV22</f>
        <v>0</v>
      </c>
      <c r="AX23" s="14">
        <v>7357.55</v>
      </c>
      <c r="AY23" s="133">
        <f t="shared" ref="AY23" si="116">(AX23-AX22)/AX22</f>
        <v>0</v>
      </c>
      <c r="AZ23" s="14">
        <v>6897.7</v>
      </c>
      <c r="BA23" s="133">
        <f t="shared" ref="BA23" si="117">(AZ23-AZ22)/AZ22</f>
        <v>0</v>
      </c>
      <c r="BB23" s="14">
        <v>5978.01</v>
      </c>
      <c r="BC23" s="133">
        <f t="shared" ref="BC23" si="118">(BB23-BB22)/BB22</f>
        <v>0</v>
      </c>
      <c r="BD23" s="14">
        <v>4598.47</v>
      </c>
      <c r="BE23" s="133">
        <f t="shared" ref="BE23" si="119">(BD23-BD22)/BD22</f>
        <v>0</v>
      </c>
      <c r="BH23" s="259"/>
      <c r="BI23" s="17" t="s">
        <v>29</v>
      </c>
      <c r="BJ23" s="14">
        <v>4598.47</v>
      </c>
      <c r="BK23" s="133">
        <f t="shared" si="8"/>
        <v>0</v>
      </c>
    </row>
    <row r="24" spans="1:63" x14ac:dyDescent="0.25">
      <c r="A24" s="259"/>
      <c r="B24" s="17" t="s">
        <v>30</v>
      </c>
      <c r="C24" s="14">
        <v>1839.39</v>
      </c>
      <c r="D24" s="14">
        <v>704.26</v>
      </c>
      <c r="E24" s="17">
        <v>1760.66</v>
      </c>
      <c r="F24" s="14">
        <v>2759.08</v>
      </c>
      <c r="G24" s="14">
        <v>1056.3900000000001</v>
      </c>
      <c r="H24" s="17">
        <v>1760.66</v>
      </c>
      <c r="I24" s="14">
        <v>4023.66</v>
      </c>
      <c r="J24" s="14">
        <v>1540.57</v>
      </c>
      <c r="K24" s="17">
        <v>1760.66</v>
      </c>
      <c r="L24" s="14">
        <v>4598.47</v>
      </c>
      <c r="M24" s="17">
        <v>1760.66</v>
      </c>
      <c r="N24" s="14">
        <v>6897.7</v>
      </c>
      <c r="O24" s="14">
        <v>2640.98</v>
      </c>
      <c r="P24" s="14">
        <v>7357.55</v>
      </c>
      <c r="Q24" s="14">
        <v>2817.05</v>
      </c>
      <c r="R24" s="14">
        <v>6897.7</v>
      </c>
      <c r="S24" s="14">
        <v>2640.98</v>
      </c>
      <c r="T24" s="14">
        <v>5978.01</v>
      </c>
      <c r="U24" s="14">
        <v>2288.85</v>
      </c>
      <c r="V24" s="14">
        <v>4598.47</v>
      </c>
      <c r="W24" s="17">
        <v>1760.66</v>
      </c>
      <c r="X24" s="257" t="s">
        <v>474</v>
      </c>
      <c r="Z24" s="259"/>
      <c r="AA24" s="17" t="s">
        <v>30</v>
      </c>
      <c r="AB24" s="14">
        <v>1839.39</v>
      </c>
      <c r="AC24" s="14">
        <v>2759.08</v>
      </c>
      <c r="AD24" s="14">
        <v>4023.66</v>
      </c>
      <c r="AE24" s="14">
        <v>4598.47</v>
      </c>
      <c r="AF24" s="14">
        <v>6897.7</v>
      </c>
      <c r="AG24" s="14">
        <v>7357.55</v>
      </c>
      <c r="AH24" s="14">
        <v>6897.7</v>
      </c>
      <c r="AI24" s="14">
        <v>5978.01</v>
      </c>
      <c r="AJ24" s="14">
        <v>4598.47</v>
      </c>
      <c r="AL24" s="259"/>
      <c r="AM24" s="17" t="s">
        <v>30</v>
      </c>
      <c r="AN24" s="14">
        <v>1839.39</v>
      </c>
      <c r="AO24" s="133">
        <f t="shared" si="0"/>
        <v>0</v>
      </c>
      <c r="AP24" s="14">
        <v>2759.08</v>
      </c>
      <c r="AQ24" s="133">
        <f t="shared" si="0"/>
        <v>0</v>
      </c>
      <c r="AR24" s="14">
        <v>4023.66</v>
      </c>
      <c r="AS24" s="133">
        <f t="shared" ref="AS24" si="120">(AR24-AR23)/AR23</f>
        <v>0</v>
      </c>
      <c r="AT24" s="14">
        <v>4598.47</v>
      </c>
      <c r="AU24" s="133">
        <f t="shared" ref="AU24" si="121">(AT24-AT23)/AT23</f>
        <v>0</v>
      </c>
      <c r="AV24" s="14">
        <v>6897.7</v>
      </c>
      <c r="AW24" s="133">
        <f t="shared" ref="AW24" si="122">(AV24-AV23)/AV23</f>
        <v>0</v>
      </c>
      <c r="AX24" s="14">
        <v>7357.55</v>
      </c>
      <c r="AY24" s="133">
        <f t="shared" ref="AY24" si="123">(AX24-AX23)/AX23</f>
        <v>0</v>
      </c>
      <c r="AZ24" s="14">
        <v>6897.7</v>
      </c>
      <c r="BA24" s="133">
        <f t="shared" ref="BA24" si="124">(AZ24-AZ23)/AZ23</f>
        <v>0</v>
      </c>
      <c r="BB24" s="14">
        <v>5978.01</v>
      </c>
      <c r="BC24" s="133">
        <f t="shared" ref="BC24" si="125">(BB24-BB23)/BB23</f>
        <v>0</v>
      </c>
      <c r="BD24" s="14">
        <v>4598.47</v>
      </c>
      <c r="BE24" s="133">
        <f t="shared" ref="BE24" si="126">(BD24-BD23)/BD23</f>
        <v>0</v>
      </c>
      <c r="BH24" s="259"/>
      <c r="BI24" s="17" t="s">
        <v>30</v>
      </c>
      <c r="BJ24" s="14">
        <v>4598.47</v>
      </c>
      <c r="BK24" s="133">
        <f t="shared" si="8"/>
        <v>0</v>
      </c>
    </row>
    <row r="25" spans="1:63" x14ac:dyDescent="0.25">
      <c r="A25" s="259"/>
      <c r="B25" s="17" t="s">
        <v>31</v>
      </c>
      <c r="C25" s="14">
        <v>1839.39</v>
      </c>
      <c r="D25" s="14">
        <v>704.26</v>
      </c>
      <c r="E25" s="17">
        <v>1760.66</v>
      </c>
      <c r="F25" s="14">
        <v>2759.08</v>
      </c>
      <c r="G25" s="14">
        <v>1056.3900000000001</v>
      </c>
      <c r="H25" s="17">
        <v>1760.66</v>
      </c>
      <c r="I25" s="14">
        <v>4023.66</v>
      </c>
      <c r="J25" s="14">
        <v>1540.57</v>
      </c>
      <c r="K25" s="17">
        <v>1760.66</v>
      </c>
      <c r="L25" s="14">
        <v>4598.47</v>
      </c>
      <c r="M25" s="17">
        <v>1760.66</v>
      </c>
      <c r="N25" s="14">
        <v>6897.7</v>
      </c>
      <c r="O25" s="14">
        <v>2640.98</v>
      </c>
      <c r="P25" s="14">
        <v>7357.55</v>
      </c>
      <c r="Q25" s="14">
        <v>2817.05</v>
      </c>
      <c r="R25" s="14">
        <v>6897.7</v>
      </c>
      <c r="S25" s="14">
        <v>2640.98</v>
      </c>
      <c r="T25" s="14">
        <v>5978.01</v>
      </c>
      <c r="U25" s="14">
        <v>2288.85</v>
      </c>
      <c r="V25" s="14">
        <v>4598.47</v>
      </c>
      <c r="W25" s="17">
        <v>1760.66</v>
      </c>
      <c r="X25" s="257"/>
      <c r="Z25" s="259"/>
      <c r="AA25" s="17" t="s">
        <v>31</v>
      </c>
      <c r="AB25" s="14">
        <v>1839.39</v>
      </c>
      <c r="AC25" s="14">
        <v>2759.08</v>
      </c>
      <c r="AD25" s="14">
        <v>4023.66</v>
      </c>
      <c r="AE25" s="14">
        <v>4598.47</v>
      </c>
      <c r="AF25" s="14">
        <v>6897.7</v>
      </c>
      <c r="AG25" s="14">
        <v>7357.55</v>
      </c>
      <c r="AH25" s="14">
        <v>6897.7</v>
      </c>
      <c r="AI25" s="14">
        <v>5978.01</v>
      </c>
      <c r="AJ25" s="14">
        <v>4598.47</v>
      </c>
      <c r="AL25" s="259"/>
      <c r="AM25" s="17" t="s">
        <v>31</v>
      </c>
      <c r="AN25" s="14">
        <v>1839.39</v>
      </c>
      <c r="AO25" s="133">
        <f t="shared" si="0"/>
        <v>0</v>
      </c>
      <c r="AP25" s="14">
        <v>2759.08</v>
      </c>
      <c r="AQ25" s="133">
        <f t="shared" si="0"/>
        <v>0</v>
      </c>
      <c r="AR25" s="14">
        <v>4023.66</v>
      </c>
      <c r="AS25" s="133">
        <f t="shared" ref="AS25" si="127">(AR25-AR24)/AR24</f>
        <v>0</v>
      </c>
      <c r="AT25" s="14">
        <v>4598.47</v>
      </c>
      <c r="AU25" s="133">
        <f t="shared" ref="AU25" si="128">(AT25-AT24)/AT24</f>
        <v>0</v>
      </c>
      <c r="AV25" s="14">
        <v>6897.7</v>
      </c>
      <c r="AW25" s="133">
        <f t="shared" ref="AW25" si="129">(AV25-AV24)/AV24</f>
        <v>0</v>
      </c>
      <c r="AX25" s="14">
        <v>7357.55</v>
      </c>
      <c r="AY25" s="133">
        <f t="shared" ref="AY25" si="130">(AX25-AX24)/AX24</f>
        <v>0</v>
      </c>
      <c r="AZ25" s="14">
        <v>6897.7</v>
      </c>
      <c r="BA25" s="133">
        <f t="shared" ref="BA25" si="131">(AZ25-AZ24)/AZ24</f>
        <v>0</v>
      </c>
      <c r="BB25" s="14">
        <v>5978.01</v>
      </c>
      <c r="BC25" s="133">
        <f t="shared" ref="BC25" si="132">(BB25-BB24)/BB24</f>
        <v>0</v>
      </c>
      <c r="BD25" s="14">
        <v>4598.47</v>
      </c>
      <c r="BE25" s="133">
        <f t="shared" ref="BE25" si="133">(BD25-BD24)/BD24</f>
        <v>0</v>
      </c>
      <c r="BH25" s="259"/>
      <c r="BI25" s="17" t="s">
        <v>31</v>
      </c>
      <c r="BJ25" s="14">
        <v>4598.47</v>
      </c>
      <c r="BK25" s="133">
        <f t="shared" si="8"/>
        <v>0</v>
      </c>
    </row>
    <row r="26" spans="1:63" x14ac:dyDescent="0.25">
      <c r="A26" s="259"/>
      <c r="B26" s="17" t="s">
        <v>32</v>
      </c>
      <c r="C26" s="14">
        <v>1839.39</v>
      </c>
      <c r="D26" s="14">
        <v>704.26</v>
      </c>
      <c r="E26" s="17">
        <v>1760.66</v>
      </c>
      <c r="F26" s="14">
        <v>2759.08</v>
      </c>
      <c r="G26" s="14">
        <v>1056.3900000000001</v>
      </c>
      <c r="H26" s="17">
        <v>1760.66</v>
      </c>
      <c r="I26" s="14">
        <v>4023.66</v>
      </c>
      <c r="J26" s="14">
        <v>1540.57</v>
      </c>
      <c r="K26" s="17">
        <v>1760.66</v>
      </c>
      <c r="L26" s="14">
        <v>4598.47</v>
      </c>
      <c r="M26" s="17">
        <v>1760.66</v>
      </c>
      <c r="N26" s="14">
        <v>6897.7</v>
      </c>
      <c r="O26" s="14">
        <v>2640.98</v>
      </c>
      <c r="P26" s="14">
        <v>7357.55</v>
      </c>
      <c r="Q26" s="14">
        <v>2817.05</v>
      </c>
      <c r="R26" s="14">
        <v>6897.7</v>
      </c>
      <c r="S26" s="14">
        <v>2640.98</v>
      </c>
      <c r="T26" s="14">
        <v>5978.01</v>
      </c>
      <c r="U26" s="14">
        <v>2288.85</v>
      </c>
      <c r="V26" s="14">
        <v>4598.47</v>
      </c>
      <c r="W26" s="14">
        <v>1760.66</v>
      </c>
      <c r="X26" s="257"/>
      <c r="Z26" s="259"/>
      <c r="AA26" s="17" t="s">
        <v>32</v>
      </c>
      <c r="AB26" s="14">
        <v>1839.39</v>
      </c>
      <c r="AC26" s="14">
        <v>2759.08</v>
      </c>
      <c r="AD26" s="14">
        <v>4023.66</v>
      </c>
      <c r="AE26" s="14">
        <v>4598.47</v>
      </c>
      <c r="AF26" s="14">
        <v>6897.7</v>
      </c>
      <c r="AG26" s="14">
        <v>7357.55</v>
      </c>
      <c r="AH26" s="14">
        <v>6897.7</v>
      </c>
      <c r="AI26" s="14">
        <v>5978.01</v>
      </c>
      <c r="AJ26" s="14">
        <v>4598.47</v>
      </c>
      <c r="AL26" s="259"/>
      <c r="AM26" s="17" t="s">
        <v>32</v>
      </c>
      <c r="AN26" s="14">
        <v>1839.39</v>
      </c>
      <c r="AO26" s="133">
        <f t="shared" si="0"/>
        <v>0</v>
      </c>
      <c r="AP26" s="14">
        <v>2759.08</v>
      </c>
      <c r="AQ26" s="133">
        <f t="shared" si="0"/>
        <v>0</v>
      </c>
      <c r="AR26" s="14">
        <v>4023.66</v>
      </c>
      <c r="AS26" s="133">
        <f t="shared" ref="AS26" si="134">(AR26-AR25)/AR25</f>
        <v>0</v>
      </c>
      <c r="AT26" s="14">
        <v>4598.47</v>
      </c>
      <c r="AU26" s="133">
        <f t="shared" ref="AU26" si="135">(AT26-AT25)/AT25</f>
        <v>0</v>
      </c>
      <c r="AV26" s="14">
        <v>6897.7</v>
      </c>
      <c r="AW26" s="133">
        <f t="shared" ref="AW26" si="136">(AV26-AV25)/AV25</f>
        <v>0</v>
      </c>
      <c r="AX26" s="14">
        <v>7357.55</v>
      </c>
      <c r="AY26" s="133">
        <f t="shared" ref="AY26" si="137">(AX26-AX25)/AX25</f>
        <v>0</v>
      </c>
      <c r="AZ26" s="14">
        <v>6897.7</v>
      </c>
      <c r="BA26" s="133">
        <f t="shared" ref="BA26" si="138">(AZ26-AZ25)/AZ25</f>
        <v>0</v>
      </c>
      <c r="BB26" s="14">
        <v>5978.01</v>
      </c>
      <c r="BC26" s="133">
        <f t="shared" ref="BC26" si="139">(BB26-BB25)/BB25</f>
        <v>0</v>
      </c>
      <c r="BD26" s="14">
        <v>4598.47</v>
      </c>
      <c r="BE26" s="133">
        <f t="shared" ref="BE26" si="140">(BD26-BD25)/BD25</f>
        <v>0</v>
      </c>
      <c r="BH26" s="259"/>
      <c r="BI26" s="17" t="s">
        <v>32</v>
      </c>
      <c r="BJ26" s="14">
        <v>4598.47</v>
      </c>
      <c r="BK26" s="133">
        <f t="shared" si="8"/>
        <v>0</v>
      </c>
    </row>
    <row r="27" spans="1:63" x14ac:dyDescent="0.25">
      <c r="A27" s="259"/>
      <c r="B27" s="17" t="s">
        <v>33</v>
      </c>
      <c r="C27" s="14">
        <v>1839.39</v>
      </c>
      <c r="D27" s="14">
        <v>704.26</v>
      </c>
      <c r="E27" s="17">
        <v>1760.66</v>
      </c>
      <c r="F27" s="14">
        <v>2759.08</v>
      </c>
      <c r="G27" s="14">
        <v>1056.3900000000001</v>
      </c>
      <c r="H27" s="17">
        <v>1760.66</v>
      </c>
      <c r="I27" s="14">
        <v>4023.66</v>
      </c>
      <c r="J27" s="14">
        <v>1540.57</v>
      </c>
      <c r="K27" s="17">
        <v>1760.66</v>
      </c>
      <c r="L27" s="14">
        <v>4598.47</v>
      </c>
      <c r="M27" s="17">
        <v>1760.66</v>
      </c>
      <c r="N27" s="14">
        <v>6897.7</v>
      </c>
      <c r="O27" s="14">
        <v>2640.98</v>
      </c>
      <c r="P27" s="14">
        <v>7357.55</v>
      </c>
      <c r="Q27" s="14">
        <v>2817.05</v>
      </c>
      <c r="R27" s="14">
        <v>6897.7</v>
      </c>
      <c r="S27" s="14">
        <v>2640.98</v>
      </c>
      <c r="T27" s="14">
        <v>5978.01</v>
      </c>
      <c r="U27" s="14">
        <v>2288.85</v>
      </c>
      <c r="V27" s="14">
        <v>4598.47</v>
      </c>
      <c r="W27" s="17">
        <v>1760.66</v>
      </c>
      <c r="X27" s="257"/>
      <c r="Z27" s="259"/>
      <c r="AA27" s="17" t="s">
        <v>33</v>
      </c>
      <c r="AB27" s="14">
        <v>1839.39</v>
      </c>
      <c r="AC27" s="14">
        <v>2759.08</v>
      </c>
      <c r="AD27" s="14">
        <v>4023.66</v>
      </c>
      <c r="AE27" s="14">
        <v>4598.47</v>
      </c>
      <c r="AF27" s="14">
        <v>6897.7</v>
      </c>
      <c r="AG27" s="14">
        <v>7357.55</v>
      </c>
      <c r="AH27" s="14">
        <v>6897.7</v>
      </c>
      <c r="AI27" s="14">
        <v>5978.01</v>
      </c>
      <c r="AJ27" s="14">
        <v>4598.47</v>
      </c>
      <c r="AL27" s="259"/>
      <c r="AM27" s="17" t="s">
        <v>33</v>
      </c>
      <c r="AN27" s="14">
        <v>1839.39</v>
      </c>
      <c r="AO27" s="133">
        <f t="shared" si="0"/>
        <v>0</v>
      </c>
      <c r="AP27" s="14">
        <v>2759.08</v>
      </c>
      <c r="AQ27" s="133">
        <f t="shared" si="0"/>
        <v>0</v>
      </c>
      <c r="AR27" s="14">
        <v>4023.66</v>
      </c>
      <c r="AS27" s="133">
        <f t="shared" ref="AS27" si="141">(AR27-AR26)/AR26</f>
        <v>0</v>
      </c>
      <c r="AT27" s="14">
        <v>4598.47</v>
      </c>
      <c r="AU27" s="133">
        <f t="shared" ref="AU27" si="142">(AT27-AT26)/AT26</f>
        <v>0</v>
      </c>
      <c r="AV27" s="14">
        <v>6897.7</v>
      </c>
      <c r="AW27" s="133">
        <f t="shared" ref="AW27" si="143">(AV27-AV26)/AV26</f>
        <v>0</v>
      </c>
      <c r="AX27" s="14">
        <v>7357.55</v>
      </c>
      <c r="AY27" s="133">
        <f t="shared" ref="AY27" si="144">(AX27-AX26)/AX26</f>
        <v>0</v>
      </c>
      <c r="AZ27" s="14">
        <v>6897.7</v>
      </c>
      <c r="BA27" s="133">
        <f t="shared" ref="BA27" si="145">(AZ27-AZ26)/AZ26</f>
        <v>0</v>
      </c>
      <c r="BB27" s="14">
        <v>5978.01</v>
      </c>
      <c r="BC27" s="133">
        <f t="shared" ref="BC27" si="146">(BB27-BB26)/BB26</f>
        <v>0</v>
      </c>
      <c r="BD27" s="14">
        <v>4598.47</v>
      </c>
      <c r="BE27" s="133">
        <f t="shared" ref="BE27" si="147">(BD27-BD26)/BD26</f>
        <v>0</v>
      </c>
      <c r="BH27" s="259"/>
      <c r="BI27" s="17" t="s">
        <v>33</v>
      </c>
      <c r="BJ27" s="14">
        <v>4598.47</v>
      </c>
      <c r="BK27" s="133">
        <f t="shared" si="8"/>
        <v>0</v>
      </c>
    </row>
    <row r="28" spans="1:63" x14ac:dyDescent="0.25">
      <c r="A28" s="260"/>
      <c r="B28" s="17" t="s">
        <v>34</v>
      </c>
      <c r="C28" s="14">
        <v>1839.39</v>
      </c>
      <c r="D28" s="14">
        <v>704.26</v>
      </c>
      <c r="E28" s="17">
        <v>1760.66</v>
      </c>
      <c r="F28" s="14">
        <v>2759.08</v>
      </c>
      <c r="G28" s="14">
        <v>1056.3900000000001</v>
      </c>
      <c r="H28" s="17">
        <v>1760.66</v>
      </c>
      <c r="I28" s="14">
        <v>4023.66</v>
      </c>
      <c r="J28" s="14">
        <v>1540.57</v>
      </c>
      <c r="K28" s="17">
        <v>1760.66</v>
      </c>
      <c r="L28" s="14">
        <v>4598.47</v>
      </c>
      <c r="M28" s="17">
        <v>1760.66</v>
      </c>
      <c r="N28" s="14">
        <v>6897.7</v>
      </c>
      <c r="O28" s="14">
        <v>2640.98</v>
      </c>
      <c r="P28" s="14">
        <v>7357.55</v>
      </c>
      <c r="Q28" s="14">
        <v>2817.05</v>
      </c>
      <c r="R28" s="14">
        <v>6897.7</v>
      </c>
      <c r="S28" s="14">
        <v>2640.98</v>
      </c>
      <c r="T28" s="14">
        <v>5978.01</v>
      </c>
      <c r="U28" s="14">
        <v>2288.85</v>
      </c>
      <c r="V28" s="14">
        <v>4598.47</v>
      </c>
      <c r="W28" s="17">
        <v>1760.66</v>
      </c>
      <c r="X28" s="257"/>
      <c r="Z28" s="260"/>
      <c r="AA28" s="17" t="s">
        <v>34</v>
      </c>
      <c r="AB28" s="14">
        <v>1839.39</v>
      </c>
      <c r="AC28" s="14">
        <v>2759.08</v>
      </c>
      <c r="AD28" s="14">
        <v>4023.66</v>
      </c>
      <c r="AE28" s="14">
        <v>4598.47</v>
      </c>
      <c r="AF28" s="14">
        <v>6897.7</v>
      </c>
      <c r="AG28" s="14">
        <v>7357.55</v>
      </c>
      <c r="AH28" s="14">
        <v>6897.7</v>
      </c>
      <c r="AI28" s="14">
        <v>5978.01</v>
      </c>
      <c r="AJ28" s="14">
        <v>4598.47</v>
      </c>
      <c r="AL28" s="260"/>
      <c r="AM28" s="17" t="s">
        <v>34</v>
      </c>
      <c r="AN28" s="14">
        <v>1839.39</v>
      </c>
      <c r="AO28" s="133">
        <f t="shared" si="0"/>
        <v>0</v>
      </c>
      <c r="AP28" s="14">
        <v>2759.08</v>
      </c>
      <c r="AQ28" s="133">
        <f t="shared" si="0"/>
        <v>0</v>
      </c>
      <c r="AR28" s="14">
        <v>4023.66</v>
      </c>
      <c r="AS28" s="133">
        <f t="shared" ref="AS28" si="148">(AR28-AR27)/AR27</f>
        <v>0</v>
      </c>
      <c r="AT28" s="14">
        <v>4598.47</v>
      </c>
      <c r="AU28" s="133">
        <f t="shared" ref="AU28" si="149">(AT28-AT27)/AT27</f>
        <v>0</v>
      </c>
      <c r="AV28" s="14">
        <v>6897.7</v>
      </c>
      <c r="AW28" s="133">
        <f t="shared" ref="AW28" si="150">(AV28-AV27)/AV27</f>
        <v>0</v>
      </c>
      <c r="AX28" s="14">
        <v>7357.55</v>
      </c>
      <c r="AY28" s="133">
        <f t="shared" ref="AY28" si="151">(AX28-AX27)/AX27</f>
        <v>0</v>
      </c>
      <c r="AZ28" s="14">
        <v>6897.7</v>
      </c>
      <c r="BA28" s="133">
        <f t="shared" ref="BA28" si="152">(AZ28-AZ27)/AZ27</f>
        <v>0</v>
      </c>
      <c r="BB28" s="14">
        <v>5978.01</v>
      </c>
      <c r="BC28" s="133">
        <f t="shared" ref="BC28" si="153">(BB28-BB27)/BB27</f>
        <v>0</v>
      </c>
      <c r="BD28" s="14">
        <v>4598.47</v>
      </c>
      <c r="BE28" s="133">
        <f t="shared" ref="BE28" si="154">(BD28-BD27)/BD27</f>
        <v>0</v>
      </c>
      <c r="BH28" s="260"/>
      <c r="BI28" s="17" t="s">
        <v>34</v>
      </c>
      <c r="BJ28" s="14">
        <v>4598.47</v>
      </c>
      <c r="BK28" s="133">
        <f t="shared" si="8"/>
        <v>0</v>
      </c>
    </row>
    <row r="29" spans="1:63" x14ac:dyDescent="0.25">
      <c r="A29" s="258">
        <v>2018</v>
      </c>
      <c r="B29" s="17" t="s">
        <v>16</v>
      </c>
      <c r="C29" s="14">
        <v>1839.39</v>
      </c>
      <c r="D29" s="14">
        <v>704.26</v>
      </c>
      <c r="E29" s="17">
        <v>1760.66</v>
      </c>
      <c r="F29" s="14">
        <v>2759.08</v>
      </c>
      <c r="G29" s="14">
        <v>1056.3900000000001</v>
      </c>
      <c r="H29" s="17">
        <v>1760.66</v>
      </c>
      <c r="I29" s="14">
        <v>4023.66</v>
      </c>
      <c r="J29" s="14">
        <v>1540.57</v>
      </c>
      <c r="K29" s="17">
        <v>1760.66</v>
      </c>
      <c r="L29" s="14">
        <v>4598.47</v>
      </c>
      <c r="M29" s="17">
        <v>1760.66</v>
      </c>
      <c r="N29" s="14">
        <v>6897.7</v>
      </c>
      <c r="O29" s="14">
        <v>2640.98</v>
      </c>
      <c r="P29" s="14">
        <v>7357.55</v>
      </c>
      <c r="Q29" s="14">
        <v>2817.05</v>
      </c>
      <c r="R29" s="14">
        <v>6897.7</v>
      </c>
      <c r="S29" s="14">
        <v>2640.98</v>
      </c>
      <c r="T29" s="14">
        <v>5978.01</v>
      </c>
      <c r="U29" s="14">
        <v>2288.85</v>
      </c>
      <c r="V29" s="14">
        <v>4598.47</v>
      </c>
      <c r="W29" s="17">
        <v>1760.66</v>
      </c>
      <c r="X29" s="257"/>
      <c r="Z29" s="258">
        <v>2018</v>
      </c>
      <c r="AA29" s="17" t="s">
        <v>16</v>
      </c>
      <c r="AB29" s="14">
        <v>1839.39</v>
      </c>
      <c r="AC29" s="14">
        <v>2759.08</v>
      </c>
      <c r="AD29" s="14">
        <v>4023.66</v>
      </c>
      <c r="AE29" s="14">
        <v>4598.47</v>
      </c>
      <c r="AF29" s="14">
        <v>6897.7</v>
      </c>
      <c r="AG29" s="14">
        <v>7357.55</v>
      </c>
      <c r="AH29" s="14">
        <v>6897.7</v>
      </c>
      <c r="AI29" s="14">
        <v>5978.01</v>
      </c>
      <c r="AJ29" s="14">
        <v>4598.47</v>
      </c>
      <c r="AL29" s="258">
        <v>2018</v>
      </c>
      <c r="AM29" s="17" t="s">
        <v>16</v>
      </c>
      <c r="AN29" s="14">
        <v>1839.39</v>
      </c>
      <c r="AO29" s="133">
        <f t="shared" si="0"/>
        <v>0</v>
      </c>
      <c r="AP29" s="14">
        <v>2759.08</v>
      </c>
      <c r="AQ29" s="133">
        <f t="shared" si="0"/>
        <v>0</v>
      </c>
      <c r="AR29" s="14">
        <v>4023.66</v>
      </c>
      <c r="AS29" s="133">
        <f t="shared" ref="AS29" si="155">(AR29-AR28)/AR28</f>
        <v>0</v>
      </c>
      <c r="AT29" s="14">
        <v>4598.47</v>
      </c>
      <c r="AU29" s="133">
        <f t="shared" ref="AU29" si="156">(AT29-AT28)/AT28</f>
        <v>0</v>
      </c>
      <c r="AV29" s="14">
        <v>6897.7</v>
      </c>
      <c r="AW29" s="133">
        <f t="shared" ref="AW29" si="157">(AV29-AV28)/AV28</f>
        <v>0</v>
      </c>
      <c r="AX29" s="14">
        <v>7357.55</v>
      </c>
      <c r="AY29" s="133">
        <f t="shared" ref="AY29" si="158">(AX29-AX28)/AX28</f>
        <v>0</v>
      </c>
      <c r="AZ29" s="14">
        <v>6897.7</v>
      </c>
      <c r="BA29" s="133">
        <f t="shared" ref="BA29" si="159">(AZ29-AZ28)/AZ28</f>
        <v>0</v>
      </c>
      <c r="BB29" s="14">
        <v>5978.01</v>
      </c>
      <c r="BC29" s="133">
        <f t="shared" ref="BC29" si="160">(BB29-BB28)/BB28</f>
        <v>0</v>
      </c>
      <c r="BD29" s="14">
        <v>4598.47</v>
      </c>
      <c r="BE29" s="133">
        <f t="shared" ref="BE29" si="161">(BD29-BD28)/BD28</f>
        <v>0</v>
      </c>
      <c r="BH29" s="258">
        <v>2018</v>
      </c>
      <c r="BI29" s="17" t="s">
        <v>16</v>
      </c>
      <c r="BJ29" s="14">
        <v>4598.47</v>
      </c>
      <c r="BK29" s="133">
        <f t="shared" si="8"/>
        <v>0</v>
      </c>
    </row>
    <row r="30" spans="1:63" x14ac:dyDescent="0.25">
      <c r="A30" s="259"/>
      <c r="B30" s="17" t="s">
        <v>22</v>
      </c>
      <c r="C30" s="14">
        <v>1836.38</v>
      </c>
      <c r="D30" s="14">
        <v>704.26</v>
      </c>
      <c r="E30" s="14">
        <v>1760.66</v>
      </c>
      <c r="F30" s="14">
        <v>2754.58</v>
      </c>
      <c r="G30" s="14">
        <v>1056.3900000000001</v>
      </c>
      <c r="H30" s="14">
        <v>1760.66</v>
      </c>
      <c r="I30" s="14">
        <v>4017.09</v>
      </c>
      <c r="J30" s="14">
        <v>1540.57</v>
      </c>
      <c r="K30" s="14">
        <v>1760.66</v>
      </c>
      <c r="L30" s="14">
        <v>4590.96</v>
      </c>
      <c r="M30" s="14">
        <v>1760.66</v>
      </c>
      <c r="N30" s="14">
        <v>6886.44</v>
      </c>
      <c r="O30" s="14">
        <v>2640.98</v>
      </c>
      <c r="P30" s="14">
        <v>7345.54</v>
      </c>
      <c r="Q30" s="14">
        <v>2817.05</v>
      </c>
      <c r="R30" s="14">
        <v>6886.44</v>
      </c>
      <c r="S30" s="14">
        <v>2640.98</v>
      </c>
      <c r="T30" s="14">
        <v>5968.25</v>
      </c>
      <c r="U30" s="14">
        <v>2288.85</v>
      </c>
      <c r="V30" s="14">
        <v>4590.96</v>
      </c>
      <c r="W30" s="14">
        <v>1760.66</v>
      </c>
      <c r="X30" s="257" t="s">
        <v>475</v>
      </c>
      <c r="Z30" s="259"/>
      <c r="AA30" s="17" t="s">
        <v>22</v>
      </c>
      <c r="AB30" s="14">
        <v>1836.38</v>
      </c>
      <c r="AC30" s="14">
        <v>2754.58</v>
      </c>
      <c r="AD30" s="14">
        <v>4017.09</v>
      </c>
      <c r="AE30" s="14">
        <v>4590.96</v>
      </c>
      <c r="AF30" s="14">
        <v>6886.44</v>
      </c>
      <c r="AG30" s="14">
        <v>7345.54</v>
      </c>
      <c r="AH30" s="14">
        <v>6886.44</v>
      </c>
      <c r="AI30" s="14">
        <v>5968.25</v>
      </c>
      <c r="AJ30" s="14">
        <v>4590.96</v>
      </c>
      <c r="AL30" s="259"/>
      <c r="AM30" s="17" t="s">
        <v>22</v>
      </c>
      <c r="AN30" s="14">
        <v>1836.38</v>
      </c>
      <c r="AO30" s="133">
        <f t="shared" si="0"/>
        <v>-1.6364120713932286E-3</v>
      </c>
      <c r="AP30" s="14">
        <v>2754.58</v>
      </c>
      <c r="AQ30" s="133">
        <f t="shared" si="0"/>
        <v>-1.6309784420893922E-3</v>
      </c>
      <c r="AR30" s="14">
        <v>4017.09</v>
      </c>
      <c r="AS30" s="133">
        <f t="shared" ref="AS30" si="162">(AR30-AR29)/AR29</f>
        <v>-1.632841741101313E-3</v>
      </c>
      <c r="AT30" s="14">
        <v>4590.96</v>
      </c>
      <c r="AU30" s="133">
        <f t="shared" ref="AU30" si="163">(AT30-AT29)/AT29</f>
        <v>-1.6331518961742097E-3</v>
      </c>
      <c r="AV30" s="14">
        <v>6886.44</v>
      </c>
      <c r="AW30" s="133">
        <f t="shared" ref="AW30" si="164">(AV30-AV29)/AV29</f>
        <v>-1.6324282007046144E-3</v>
      </c>
      <c r="AX30" s="14">
        <v>7345.54</v>
      </c>
      <c r="AY30" s="133">
        <f t="shared" ref="AY30" si="165">(AX30-AX29)/AX29</f>
        <v>-1.6323368512616589E-3</v>
      </c>
      <c r="AZ30" s="14">
        <v>6886.44</v>
      </c>
      <c r="BA30" s="133">
        <f t="shared" ref="BA30" si="166">(AZ30-AZ29)/AZ29</f>
        <v>-1.6324282007046144E-3</v>
      </c>
      <c r="BB30" s="14">
        <v>5968.25</v>
      </c>
      <c r="BC30" s="133">
        <f t="shared" ref="BC30" si="167">(BB30-BB29)/BB29</f>
        <v>-1.632650330126617E-3</v>
      </c>
      <c r="BD30" s="14">
        <v>4590.96</v>
      </c>
      <c r="BE30" s="133">
        <f t="shared" ref="BE30" si="168">(BD30-BD29)/BD29</f>
        <v>-1.6331518961742097E-3</v>
      </c>
      <c r="BH30" s="259"/>
      <c r="BI30" s="17" t="s">
        <v>22</v>
      </c>
      <c r="BJ30" s="14">
        <v>4590.96</v>
      </c>
      <c r="BK30" s="133">
        <f t="shared" si="8"/>
        <v>-1.6331518961742097E-3</v>
      </c>
    </row>
    <row r="31" spans="1:63" x14ac:dyDescent="0.25">
      <c r="A31" s="259"/>
      <c r="B31" s="17" t="s">
        <v>23</v>
      </c>
      <c r="C31" s="14">
        <v>1836.38</v>
      </c>
      <c r="D31" s="14">
        <v>704.26</v>
      </c>
      <c r="E31" s="14">
        <v>1760.66</v>
      </c>
      <c r="F31" s="14">
        <v>2754.58</v>
      </c>
      <c r="G31" s="14">
        <v>1056.3900000000001</v>
      </c>
      <c r="H31" s="14">
        <v>1760.66</v>
      </c>
      <c r="I31" s="14">
        <v>4017.09</v>
      </c>
      <c r="J31" s="14">
        <v>1540.57</v>
      </c>
      <c r="K31" s="14">
        <v>1760.66</v>
      </c>
      <c r="L31" s="14">
        <v>4590.96</v>
      </c>
      <c r="M31" s="14">
        <v>1760.66</v>
      </c>
      <c r="N31" s="14">
        <v>6886.44</v>
      </c>
      <c r="O31" s="14">
        <v>2640.98</v>
      </c>
      <c r="P31" s="14">
        <v>7345.54</v>
      </c>
      <c r="Q31" s="14">
        <v>2817.05</v>
      </c>
      <c r="R31" s="14">
        <v>6886.44</v>
      </c>
      <c r="S31" s="14">
        <v>2640.98</v>
      </c>
      <c r="T31" s="14">
        <v>5968.25</v>
      </c>
      <c r="U31" s="14">
        <v>2288.85</v>
      </c>
      <c r="V31" s="14">
        <v>4590.96</v>
      </c>
      <c r="W31" s="14">
        <v>1760.66</v>
      </c>
      <c r="X31" s="257"/>
      <c r="Z31" s="259"/>
      <c r="AA31" s="17" t="s">
        <v>23</v>
      </c>
      <c r="AB31" s="14">
        <v>1836.38</v>
      </c>
      <c r="AC31" s="14">
        <v>2754.58</v>
      </c>
      <c r="AD31" s="14">
        <v>4017.09</v>
      </c>
      <c r="AE31" s="14">
        <v>4590.96</v>
      </c>
      <c r="AF31" s="14">
        <v>6886.44</v>
      </c>
      <c r="AG31" s="14">
        <v>7345.54</v>
      </c>
      <c r="AH31" s="14">
        <v>6886.44</v>
      </c>
      <c r="AI31" s="14">
        <v>5968.25</v>
      </c>
      <c r="AJ31" s="14">
        <v>4590.96</v>
      </c>
      <c r="AL31" s="259"/>
      <c r="AM31" s="17" t="s">
        <v>23</v>
      </c>
      <c r="AN31" s="14">
        <v>1836.38</v>
      </c>
      <c r="AO31" s="133">
        <f t="shared" si="0"/>
        <v>0</v>
      </c>
      <c r="AP31" s="14">
        <v>2754.58</v>
      </c>
      <c r="AQ31" s="133">
        <f t="shared" si="0"/>
        <v>0</v>
      </c>
      <c r="AR31" s="14">
        <v>4017.09</v>
      </c>
      <c r="AS31" s="133">
        <f t="shared" ref="AS31" si="169">(AR31-AR30)/AR30</f>
        <v>0</v>
      </c>
      <c r="AT31" s="14">
        <v>4590.96</v>
      </c>
      <c r="AU31" s="133">
        <f t="shared" ref="AU31" si="170">(AT31-AT30)/AT30</f>
        <v>0</v>
      </c>
      <c r="AV31" s="14">
        <v>6886.44</v>
      </c>
      <c r="AW31" s="133">
        <f t="shared" ref="AW31" si="171">(AV31-AV30)/AV30</f>
        <v>0</v>
      </c>
      <c r="AX31" s="14">
        <v>7345.54</v>
      </c>
      <c r="AY31" s="133">
        <f t="shared" ref="AY31" si="172">(AX31-AX30)/AX30</f>
        <v>0</v>
      </c>
      <c r="AZ31" s="14">
        <v>6886.44</v>
      </c>
      <c r="BA31" s="133">
        <f t="shared" ref="BA31" si="173">(AZ31-AZ30)/AZ30</f>
        <v>0</v>
      </c>
      <c r="BB31" s="14">
        <v>5968.25</v>
      </c>
      <c r="BC31" s="133">
        <f t="shared" ref="BC31" si="174">(BB31-BB30)/BB30</f>
        <v>0</v>
      </c>
      <c r="BD31" s="14">
        <v>4590.96</v>
      </c>
      <c r="BE31" s="133">
        <f t="shared" ref="BE31" si="175">(BD31-BD30)/BD30</f>
        <v>0</v>
      </c>
      <c r="BH31" s="259"/>
      <c r="BI31" s="17" t="s">
        <v>23</v>
      </c>
      <c r="BJ31" s="14">
        <v>4590.96</v>
      </c>
      <c r="BK31" s="133">
        <f t="shared" si="8"/>
        <v>0</v>
      </c>
    </row>
    <row r="32" spans="1:63" x14ac:dyDescent="0.25">
      <c r="A32" s="259"/>
      <c r="B32" s="17" t="s">
        <v>24</v>
      </c>
      <c r="C32" s="14">
        <v>1836.38</v>
      </c>
      <c r="D32" s="17">
        <v>704.26</v>
      </c>
      <c r="E32" s="17">
        <v>1760.66</v>
      </c>
      <c r="F32" s="14">
        <v>2754.58</v>
      </c>
      <c r="G32" s="14">
        <v>1056.3900000000001</v>
      </c>
      <c r="H32" s="17">
        <v>1760.66</v>
      </c>
      <c r="I32" s="14">
        <v>4017.09</v>
      </c>
      <c r="J32" s="14">
        <v>1540.57</v>
      </c>
      <c r="K32" s="17">
        <v>1760.66</v>
      </c>
      <c r="L32" s="14">
        <v>4590.96</v>
      </c>
      <c r="M32" s="17">
        <v>1760.66</v>
      </c>
      <c r="N32" s="14">
        <v>6886.44</v>
      </c>
      <c r="O32" s="14">
        <v>2640.98</v>
      </c>
      <c r="P32" s="14">
        <v>7345.54</v>
      </c>
      <c r="Q32" s="14">
        <v>2817.05</v>
      </c>
      <c r="R32" s="14">
        <v>6886.44</v>
      </c>
      <c r="S32" s="14">
        <v>2640.98</v>
      </c>
      <c r="T32" s="14">
        <v>5968.25</v>
      </c>
      <c r="U32" s="14">
        <v>2288.85</v>
      </c>
      <c r="V32" s="14">
        <v>4590.96</v>
      </c>
      <c r="W32" s="17">
        <v>1760.66</v>
      </c>
      <c r="X32" s="257"/>
      <c r="Z32" s="259"/>
      <c r="AA32" s="17" t="s">
        <v>24</v>
      </c>
      <c r="AB32" s="14">
        <v>1836.38</v>
      </c>
      <c r="AC32" s="14">
        <v>2754.58</v>
      </c>
      <c r="AD32" s="14">
        <v>4017.09</v>
      </c>
      <c r="AE32" s="14">
        <v>4590.96</v>
      </c>
      <c r="AF32" s="14">
        <v>6886.44</v>
      </c>
      <c r="AG32" s="14">
        <v>7345.54</v>
      </c>
      <c r="AH32" s="14">
        <v>6886.44</v>
      </c>
      <c r="AI32" s="14">
        <v>5968.25</v>
      </c>
      <c r="AJ32" s="14">
        <v>4590.96</v>
      </c>
      <c r="AL32" s="259"/>
      <c r="AM32" s="17" t="s">
        <v>24</v>
      </c>
      <c r="AN32" s="14">
        <v>1836.38</v>
      </c>
      <c r="AO32" s="133">
        <f t="shared" si="0"/>
        <v>0</v>
      </c>
      <c r="AP32" s="14">
        <v>2754.58</v>
      </c>
      <c r="AQ32" s="133">
        <f t="shared" si="0"/>
        <v>0</v>
      </c>
      <c r="AR32" s="14">
        <v>4017.09</v>
      </c>
      <c r="AS32" s="133">
        <f t="shared" ref="AS32" si="176">(AR32-AR31)/AR31</f>
        <v>0</v>
      </c>
      <c r="AT32" s="14">
        <v>4590.96</v>
      </c>
      <c r="AU32" s="133">
        <f t="shared" ref="AU32" si="177">(AT32-AT31)/AT31</f>
        <v>0</v>
      </c>
      <c r="AV32" s="14">
        <v>6886.44</v>
      </c>
      <c r="AW32" s="133">
        <f t="shared" ref="AW32" si="178">(AV32-AV31)/AV31</f>
        <v>0</v>
      </c>
      <c r="AX32" s="14">
        <v>7345.54</v>
      </c>
      <c r="AY32" s="133">
        <f t="shared" ref="AY32" si="179">(AX32-AX31)/AX31</f>
        <v>0</v>
      </c>
      <c r="AZ32" s="14">
        <v>6886.44</v>
      </c>
      <c r="BA32" s="133">
        <f t="shared" ref="BA32" si="180">(AZ32-AZ31)/AZ31</f>
        <v>0</v>
      </c>
      <c r="BB32" s="14">
        <v>5968.25</v>
      </c>
      <c r="BC32" s="133">
        <f t="shared" ref="BC32" si="181">(BB32-BB31)/BB31</f>
        <v>0</v>
      </c>
      <c r="BD32" s="14">
        <v>4590.96</v>
      </c>
      <c r="BE32" s="133">
        <f t="shared" ref="BE32" si="182">(BD32-BD31)/BD31</f>
        <v>0</v>
      </c>
      <c r="BH32" s="259"/>
      <c r="BI32" s="17" t="s">
        <v>24</v>
      </c>
      <c r="BJ32" s="14">
        <v>4590.96</v>
      </c>
      <c r="BK32" s="133">
        <f t="shared" si="8"/>
        <v>0</v>
      </c>
    </row>
    <row r="33" spans="1:63" x14ac:dyDescent="0.25">
      <c r="A33" s="259"/>
      <c r="B33" s="17" t="s">
        <v>25</v>
      </c>
      <c r="C33" s="14">
        <v>1836.38</v>
      </c>
      <c r="D33" s="14">
        <v>704.26</v>
      </c>
      <c r="E33" s="17">
        <v>1760.66</v>
      </c>
      <c r="F33" s="14">
        <v>2754.58</v>
      </c>
      <c r="G33" s="14">
        <v>1056.3900000000001</v>
      </c>
      <c r="H33" s="17">
        <v>1760.66</v>
      </c>
      <c r="I33" s="14">
        <v>4017.09</v>
      </c>
      <c r="J33" s="14">
        <v>1540.57</v>
      </c>
      <c r="K33" s="17">
        <v>1760.66</v>
      </c>
      <c r="L33" s="14">
        <v>4590.96</v>
      </c>
      <c r="M33" s="17">
        <v>1760.66</v>
      </c>
      <c r="N33" s="14">
        <v>6886.44</v>
      </c>
      <c r="O33" s="14">
        <v>2640.98</v>
      </c>
      <c r="P33" s="14">
        <v>7345.54</v>
      </c>
      <c r="Q33" s="14">
        <v>2817.05</v>
      </c>
      <c r="R33" s="14">
        <v>6886.44</v>
      </c>
      <c r="S33" s="14">
        <v>2640.98</v>
      </c>
      <c r="T33" s="14">
        <v>5968.25</v>
      </c>
      <c r="U33" s="14">
        <v>2288.85</v>
      </c>
      <c r="V33" s="14">
        <v>4590.96</v>
      </c>
      <c r="W33" s="17">
        <v>1760.66</v>
      </c>
      <c r="X33" s="257"/>
      <c r="Z33" s="259"/>
      <c r="AA33" s="17" t="s">
        <v>25</v>
      </c>
      <c r="AB33" s="14">
        <v>1836.38</v>
      </c>
      <c r="AC33" s="14">
        <v>2754.58</v>
      </c>
      <c r="AD33" s="14">
        <v>4017.09</v>
      </c>
      <c r="AE33" s="14">
        <v>4590.96</v>
      </c>
      <c r="AF33" s="14">
        <v>6886.44</v>
      </c>
      <c r="AG33" s="14">
        <v>7345.54</v>
      </c>
      <c r="AH33" s="14">
        <v>6886.44</v>
      </c>
      <c r="AI33" s="14">
        <v>5968.25</v>
      </c>
      <c r="AJ33" s="14">
        <v>4590.96</v>
      </c>
      <c r="AL33" s="259"/>
      <c r="AM33" s="17" t="s">
        <v>25</v>
      </c>
      <c r="AN33" s="14">
        <v>1836.38</v>
      </c>
      <c r="AO33" s="133">
        <f t="shared" si="0"/>
        <v>0</v>
      </c>
      <c r="AP33" s="14">
        <v>2754.58</v>
      </c>
      <c r="AQ33" s="133">
        <f t="shared" si="0"/>
        <v>0</v>
      </c>
      <c r="AR33" s="14">
        <v>4017.09</v>
      </c>
      <c r="AS33" s="133">
        <f t="shared" ref="AS33" si="183">(AR33-AR32)/AR32</f>
        <v>0</v>
      </c>
      <c r="AT33" s="14">
        <v>4590.96</v>
      </c>
      <c r="AU33" s="133">
        <f t="shared" ref="AU33" si="184">(AT33-AT32)/AT32</f>
        <v>0</v>
      </c>
      <c r="AV33" s="14">
        <v>6886.44</v>
      </c>
      <c r="AW33" s="133">
        <f t="shared" ref="AW33" si="185">(AV33-AV32)/AV32</f>
        <v>0</v>
      </c>
      <c r="AX33" s="14">
        <v>7345.54</v>
      </c>
      <c r="AY33" s="133">
        <f t="shared" ref="AY33" si="186">(AX33-AX32)/AX32</f>
        <v>0</v>
      </c>
      <c r="AZ33" s="14">
        <v>6886.44</v>
      </c>
      <c r="BA33" s="133">
        <f t="shared" ref="BA33" si="187">(AZ33-AZ32)/AZ32</f>
        <v>0</v>
      </c>
      <c r="BB33" s="14">
        <v>5968.25</v>
      </c>
      <c r="BC33" s="133">
        <f t="shared" ref="BC33" si="188">(BB33-BB32)/BB32</f>
        <v>0</v>
      </c>
      <c r="BD33" s="14">
        <v>4590.96</v>
      </c>
      <c r="BE33" s="133">
        <f t="shared" ref="BE33" si="189">(BD33-BD32)/BD32</f>
        <v>0</v>
      </c>
      <c r="BH33" s="259"/>
      <c r="BI33" s="17" t="s">
        <v>25</v>
      </c>
      <c r="BJ33" s="14">
        <v>4590.96</v>
      </c>
      <c r="BK33" s="133">
        <f t="shared" si="8"/>
        <v>0</v>
      </c>
    </row>
    <row r="34" spans="1:63" x14ac:dyDescent="0.25">
      <c r="A34" s="259"/>
      <c r="B34" s="17" t="s">
        <v>28</v>
      </c>
      <c r="C34" s="14">
        <v>1898.26</v>
      </c>
      <c r="D34" s="14">
        <v>727.52</v>
      </c>
      <c r="E34" s="17">
        <v>1818.81</v>
      </c>
      <c r="F34" s="14">
        <v>2847.39</v>
      </c>
      <c r="G34" s="14">
        <v>1091.29</v>
      </c>
      <c r="H34" s="17">
        <v>1818.81</v>
      </c>
      <c r="I34" s="14">
        <v>4152.4399999999996</v>
      </c>
      <c r="J34" s="14">
        <v>1591.46</v>
      </c>
      <c r="K34" s="17">
        <v>1818.81</v>
      </c>
      <c r="L34" s="14">
        <v>4745.6499999999996</v>
      </c>
      <c r="M34" s="17">
        <v>1818.81</v>
      </c>
      <c r="N34" s="14">
        <v>7118.48</v>
      </c>
      <c r="O34" s="14">
        <v>2728.22</v>
      </c>
      <c r="P34" s="14">
        <v>7593.04</v>
      </c>
      <c r="Q34" s="14">
        <v>2910.1</v>
      </c>
      <c r="R34" s="14">
        <v>7118.48</v>
      </c>
      <c r="S34" s="14">
        <v>2728.22</v>
      </c>
      <c r="T34" s="14">
        <v>6169.35</v>
      </c>
      <c r="U34" s="14">
        <v>2364.4499999999998</v>
      </c>
      <c r="V34" s="14">
        <v>4745.6499999999996</v>
      </c>
      <c r="W34" s="17">
        <v>1818.81</v>
      </c>
      <c r="X34" s="257"/>
      <c r="Z34" s="259"/>
      <c r="AA34" s="17" t="s">
        <v>28</v>
      </c>
      <c r="AB34" s="14">
        <v>1898.26</v>
      </c>
      <c r="AC34" s="14">
        <v>2847.39</v>
      </c>
      <c r="AD34" s="14">
        <v>4152.4399999999996</v>
      </c>
      <c r="AE34" s="14">
        <v>4745.6499999999996</v>
      </c>
      <c r="AF34" s="14">
        <v>7118.48</v>
      </c>
      <c r="AG34" s="14">
        <v>7593.04</v>
      </c>
      <c r="AH34" s="14">
        <v>7118.48</v>
      </c>
      <c r="AI34" s="14">
        <v>6169.35</v>
      </c>
      <c r="AJ34" s="14">
        <v>4745.6499999999996</v>
      </c>
      <c r="AL34" s="259"/>
      <c r="AM34" s="17" t="s">
        <v>28</v>
      </c>
      <c r="AN34" s="14">
        <v>1898.26</v>
      </c>
      <c r="AO34" s="133">
        <f t="shared" si="0"/>
        <v>3.3696729435084179E-2</v>
      </c>
      <c r="AP34" s="14">
        <v>2847.39</v>
      </c>
      <c r="AQ34" s="133">
        <f t="shared" si="0"/>
        <v>3.3692976787749837E-2</v>
      </c>
      <c r="AR34" s="14">
        <v>4152.4399999999996</v>
      </c>
      <c r="AS34" s="133">
        <f t="shared" ref="AS34" si="190">(AR34-AR33)/AR33</f>
        <v>3.3693544331842067E-2</v>
      </c>
      <c r="AT34" s="14">
        <v>4745.6499999999996</v>
      </c>
      <c r="AU34" s="133">
        <f t="shared" ref="AU34" si="191">(AT34-AT33)/AT33</f>
        <v>3.3694477843413929E-2</v>
      </c>
      <c r="AV34" s="14">
        <v>7118.48</v>
      </c>
      <c r="AW34" s="133">
        <f t="shared" ref="AW34" si="192">(AV34-AV33)/AV33</f>
        <v>3.3695203907969859E-2</v>
      </c>
      <c r="AX34" s="14">
        <v>7593.04</v>
      </c>
      <c r="AY34" s="133">
        <f t="shared" ref="AY34" si="193">(AX34-AX33)/AX33</f>
        <v>3.3693914947029079E-2</v>
      </c>
      <c r="AZ34" s="14">
        <v>7118.48</v>
      </c>
      <c r="BA34" s="133">
        <f t="shared" ref="BA34" si="194">(AZ34-AZ33)/AZ33</f>
        <v>3.3695203907969859E-2</v>
      </c>
      <c r="BB34" s="14">
        <v>6169.35</v>
      </c>
      <c r="BC34" s="133">
        <f t="shared" ref="BC34" si="195">(BB34-BB33)/BB33</f>
        <v>3.3694969212080657E-2</v>
      </c>
      <c r="BD34" s="14">
        <v>4745.6499999999996</v>
      </c>
      <c r="BE34" s="133">
        <f t="shared" ref="BE34" si="196">(BD34-BD33)/BD33</f>
        <v>3.3694477843413929E-2</v>
      </c>
      <c r="BH34" s="259"/>
      <c r="BI34" s="17" t="s">
        <v>28</v>
      </c>
      <c r="BJ34" s="14">
        <v>4745.6499999999996</v>
      </c>
      <c r="BK34" s="133">
        <f t="shared" si="8"/>
        <v>3.3694477843413929E-2</v>
      </c>
    </row>
    <row r="35" spans="1:63" x14ac:dyDescent="0.25">
      <c r="A35" s="259"/>
      <c r="B35" s="17" t="s">
        <v>29</v>
      </c>
      <c r="C35" s="14">
        <v>1898.26</v>
      </c>
      <c r="D35" s="14">
        <v>727.52</v>
      </c>
      <c r="E35" s="17">
        <v>1818.81</v>
      </c>
      <c r="F35" s="14">
        <v>2847.39</v>
      </c>
      <c r="G35" s="14">
        <v>1091.29</v>
      </c>
      <c r="H35" s="17">
        <v>1818.81</v>
      </c>
      <c r="I35" s="14">
        <v>4152.4399999999996</v>
      </c>
      <c r="J35" s="14">
        <v>1591.46</v>
      </c>
      <c r="K35" s="17">
        <v>1818.81</v>
      </c>
      <c r="L35" s="14">
        <v>4745.6499999999996</v>
      </c>
      <c r="M35" s="17">
        <v>1818.81</v>
      </c>
      <c r="N35" s="14">
        <v>7118.48</v>
      </c>
      <c r="O35" s="14">
        <v>2728.22</v>
      </c>
      <c r="P35" s="14">
        <v>7593.04</v>
      </c>
      <c r="Q35" s="14">
        <v>2910.1</v>
      </c>
      <c r="R35" s="14">
        <v>7118.48</v>
      </c>
      <c r="S35" s="14">
        <v>2728.22</v>
      </c>
      <c r="T35" s="14">
        <v>6169.35</v>
      </c>
      <c r="U35" s="14">
        <v>2364.4499999999998</v>
      </c>
      <c r="V35" s="14">
        <v>4745.6499999999996</v>
      </c>
      <c r="W35" s="17">
        <v>1818.81</v>
      </c>
      <c r="X35" s="257"/>
      <c r="Z35" s="259"/>
      <c r="AA35" s="17" t="s">
        <v>29</v>
      </c>
      <c r="AB35" s="14">
        <v>1898.26</v>
      </c>
      <c r="AC35" s="14">
        <v>2847.39</v>
      </c>
      <c r="AD35" s="14">
        <v>4152.4399999999996</v>
      </c>
      <c r="AE35" s="14">
        <v>4745.6499999999996</v>
      </c>
      <c r="AF35" s="14">
        <v>7118.48</v>
      </c>
      <c r="AG35" s="14">
        <v>7593.04</v>
      </c>
      <c r="AH35" s="14">
        <v>7118.48</v>
      </c>
      <c r="AI35" s="14">
        <v>6169.35</v>
      </c>
      <c r="AJ35" s="14">
        <v>4745.6499999999996</v>
      </c>
      <c r="AL35" s="259"/>
      <c r="AM35" s="17" t="s">
        <v>29</v>
      </c>
      <c r="AN35" s="14">
        <v>1898.26</v>
      </c>
      <c r="AO35" s="133">
        <f t="shared" si="0"/>
        <v>0</v>
      </c>
      <c r="AP35" s="14">
        <v>2847.39</v>
      </c>
      <c r="AQ35" s="133">
        <f t="shared" si="0"/>
        <v>0</v>
      </c>
      <c r="AR35" s="14">
        <v>4152.4399999999996</v>
      </c>
      <c r="AS35" s="133">
        <f t="shared" ref="AS35" si="197">(AR35-AR34)/AR34</f>
        <v>0</v>
      </c>
      <c r="AT35" s="14">
        <v>4745.6499999999996</v>
      </c>
      <c r="AU35" s="133">
        <f t="shared" ref="AU35" si="198">(AT35-AT34)/AT34</f>
        <v>0</v>
      </c>
      <c r="AV35" s="14">
        <v>7118.48</v>
      </c>
      <c r="AW35" s="133">
        <f t="shared" ref="AW35" si="199">(AV35-AV34)/AV34</f>
        <v>0</v>
      </c>
      <c r="AX35" s="14">
        <v>7593.04</v>
      </c>
      <c r="AY35" s="133">
        <f t="shared" ref="AY35" si="200">(AX35-AX34)/AX34</f>
        <v>0</v>
      </c>
      <c r="AZ35" s="14">
        <v>7118.48</v>
      </c>
      <c r="BA35" s="133">
        <f t="shared" ref="BA35" si="201">(AZ35-AZ34)/AZ34</f>
        <v>0</v>
      </c>
      <c r="BB35" s="14">
        <v>6169.35</v>
      </c>
      <c r="BC35" s="133">
        <f t="shared" ref="BC35" si="202">(BB35-BB34)/BB34</f>
        <v>0</v>
      </c>
      <c r="BD35" s="14">
        <v>4745.6499999999996</v>
      </c>
      <c r="BE35" s="133">
        <f t="shared" ref="BE35" si="203">(BD35-BD34)/BD34</f>
        <v>0</v>
      </c>
      <c r="BH35" s="259"/>
      <c r="BI35" s="17" t="s">
        <v>29</v>
      </c>
      <c r="BJ35" s="14">
        <v>4745.6499999999996</v>
      </c>
      <c r="BK35" s="133">
        <f t="shared" si="8"/>
        <v>0</v>
      </c>
    </row>
    <row r="36" spans="1:63" x14ac:dyDescent="0.25">
      <c r="A36" s="259"/>
      <c r="B36" s="17" t="s">
        <v>30</v>
      </c>
      <c r="C36" s="14">
        <v>1898.26</v>
      </c>
      <c r="D36" s="14">
        <v>727.71</v>
      </c>
      <c r="E36" s="14">
        <v>1819.28</v>
      </c>
      <c r="F36" s="14">
        <v>2847.39</v>
      </c>
      <c r="G36" s="14">
        <v>1091.57</v>
      </c>
      <c r="H36" s="14">
        <v>1819.28</v>
      </c>
      <c r="I36" s="14">
        <v>4152.4399999999996</v>
      </c>
      <c r="J36" s="14">
        <v>1591.87</v>
      </c>
      <c r="K36" s="14">
        <v>1819.28</v>
      </c>
      <c r="L36" s="14">
        <v>4745.6499999999996</v>
      </c>
      <c r="M36" s="14">
        <v>1819.28</v>
      </c>
      <c r="N36" s="14">
        <v>7118.48</v>
      </c>
      <c r="O36" s="14">
        <v>2728.92</v>
      </c>
      <c r="P36" s="14">
        <v>7593.04</v>
      </c>
      <c r="Q36" s="14">
        <v>2910.85</v>
      </c>
      <c r="R36" s="14">
        <v>7118.48</v>
      </c>
      <c r="S36" s="14">
        <v>2728.92</v>
      </c>
      <c r="T36" s="14">
        <v>6169.35</v>
      </c>
      <c r="U36" s="14">
        <v>2365.06</v>
      </c>
      <c r="V36" s="14">
        <v>4745.6499999999996</v>
      </c>
      <c r="W36" s="14">
        <v>1819.28</v>
      </c>
      <c r="X36" s="257"/>
      <c r="Z36" s="259"/>
      <c r="AA36" s="17" t="s">
        <v>30</v>
      </c>
      <c r="AB36" s="14">
        <v>1898.26</v>
      </c>
      <c r="AC36" s="14">
        <v>2847.39</v>
      </c>
      <c r="AD36" s="14">
        <v>4152.4399999999996</v>
      </c>
      <c r="AE36" s="14">
        <v>4745.6499999999996</v>
      </c>
      <c r="AF36" s="14">
        <v>7118.48</v>
      </c>
      <c r="AG36" s="14">
        <v>7593.04</v>
      </c>
      <c r="AH36" s="14">
        <v>7118.48</v>
      </c>
      <c r="AI36" s="14">
        <v>6169.35</v>
      </c>
      <c r="AJ36" s="14">
        <v>4745.6499999999996</v>
      </c>
      <c r="AL36" s="259"/>
      <c r="AM36" s="17" t="s">
        <v>30</v>
      </c>
      <c r="AN36" s="14">
        <v>1898.26</v>
      </c>
      <c r="AO36" s="133">
        <f t="shared" si="0"/>
        <v>0</v>
      </c>
      <c r="AP36" s="14">
        <v>2847.39</v>
      </c>
      <c r="AQ36" s="133">
        <f t="shared" si="0"/>
        <v>0</v>
      </c>
      <c r="AR36" s="14">
        <v>4152.4399999999996</v>
      </c>
      <c r="AS36" s="133">
        <f t="shared" ref="AS36" si="204">(AR36-AR35)/AR35</f>
        <v>0</v>
      </c>
      <c r="AT36" s="14">
        <v>4745.6499999999996</v>
      </c>
      <c r="AU36" s="133">
        <f t="shared" ref="AU36" si="205">(AT36-AT35)/AT35</f>
        <v>0</v>
      </c>
      <c r="AV36" s="14">
        <v>7118.48</v>
      </c>
      <c r="AW36" s="133">
        <f t="shared" ref="AW36" si="206">(AV36-AV35)/AV35</f>
        <v>0</v>
      </c>
      <c r="AX36" s="14">
        <v>7593.04</v>
      </c>
      <c r="AY36" s="133">
        <f t="shared" ref="AY36" si="207">(AX36-AX35)/AX35</f>
        <v>0</v>
      </c>
      <c r="AZ36" s="14">
        <v>7118.48</v>
      </c>
      <c r="BA36" s="133">
        <f t="shared" ref="BA36" si="208">(AZ36-AZ35)/AZ35</f>
        <v>0</v>
      </c>
      <c r="BB36" s="14">
        <v>6169.35</v>
      </c>
      <c r="BC36" s="133">
        <f t="shared" ref="BC36" si="209">(BB36-BB35)/BB35</f>
        <v>0</v>
      </c>
      <c r="BD36" s="14">
        <v>4745.6499999999996</v>
      </c>
      <c r="BE36" s="133">
        <f t="shared" ref="BE36" si="210">(BD36-BD35)/BD35</f>
        <v>0</v>
      </c>
      <c r="BH36" s="259"/>
      <c r="BI36" s="17" t="s">
        <v>30</v>
      </c>
      <c r="BJ36" s="14">
        <v>4745.6499999999996</v>
      </c>
      <c r="BK36" s="133">
        <f t="shared" si="8"/>
        <v>0</v>
      </c>
    </row>
    <row r="37" spans="1:63" x14ac:dyDescent="0.25">
      <c r="A37" s="259"/>
      <c r="B37" s="17" t="s">
        <v>31</v>
      </c>
      <c r="C37" s="14">
        <v>1898.26</v>
      </c>
      <c r="D37" s="14">
        <v>727.71</v>
      </c>
      <c r="E37" s="14">
        <v>1819.28</v>
      </c>
      <c r="F37" s="14">
        <v>2847.39</v>
      </c>
      <c r="G37" s="14">
        <v>1091.57</v>
      </c>
      <c r="H37" s="14">
        <v>1819.28</v>
      </c>
      <c r="I37" s="14">
        <v>4152.4399999999996</v>
      </c>
      <c r="J37" s="14">
        <v>1591.87</v>
      </c>
      <c r="K37" s="14">
        <v>1819.28</v>
      </c>
      <c r="L37" s="14">
        <v>4745.6499999999996</v>
      </c>
      <c r="M37" s="14">
        <v>1819.28</v>
      </c>
      <c r="N37" s="14">
        <v>7118.48</v>
      </c>
      <c r="O37" s="14">
        <v>2728.92</v>
      </c>
      <c r="P37" s="14">
        <v>7593.04</v>
      </c>
      <c r="Q37" s="14">
        <v>2910.85</v>
      </c>
      <c r="R37" s="14">
        <v>7118.48</v>
      </c>
      <c r="S37" s="14">
        <v>2728.92</v>
      </c>
      <c r="T37" s="14">
        <v>6169.35</v>
      </c>
      <c r="U37" s="14">
        <v>2365.06</v>
      </c>
      <c r="V37" s="14">
        <v>4745.6499999999996</v>
      </c>
      <c r="W37" s="14">
        <v>1819.28</v>
      </c>
      <c r="X37" s="257"/>
      <c r="Z37" s="259"/>
      <c r="AA37" s="17" t="s">
        <v>31</v>
      </c>
      <c r="AB37" s="14">
        <v>1898.26</v>
      </c>
      <c r="AC37" s="14">
        <v>2847.39</v>
      </c>
      <c r="AD37" s="14">
        <v>4152.4399999999996</v>
      </c>
      <c r="AE37" s="14">
        <v>4745.6499999999996</v>
      </c>
      <c r="AF37" s="14">
        <v>7118.48</v>
      </c>
      <c r="AG37" s="14">
        <v>7593.04</v>
      </c>
      <c r="AH37" s="14">
        <v>7118.48</v>
      </c>
      <c r="AI37" s="14">
        <v>6169.35</v>
      </c>
      <c r="AJ37" s="14">
        <v>4745.6499999999996</v>
      </c>
      <c r="AL37" s="259"/>
      <c r="AM37" s="17" t="s">
        <v>31</v>
      </c>
      <c r="AN37" s="14">
        <v>1898.26</v>
      </c>
      <c r="AO37" s="133">
        <f t="shared" si="0"/>
        <v>0</v>
      </c>
      <c r="AP37" s="14">
        <v>2847.39</v>
      </c>
      <c r="AQ37" s="133">
        <f t="shared" si="0"/>
        <v>0</v>
      </c>
      <c r="AR37" s="14">
        <v>4152.4399999999996</v>
      </c>
      <c r="AS37" s="133">
        <f t="shared" ref="AS37" si="211">(AR37-AR36)/AR36</f>
        <v>0</v>
      </c>
      <c r="AT37" s="14">
        <v>4745.6499999999996</v>
      </c>
      <c r="AU37" s="133">
        <f t="shared" ref="AU37" si="212">(AT37-AT36)/AT36</f>
        <v>0</v>
      </c>
      <c r="AV37" s="14">
        <v>7118.48</v>
      </c>
      <c r="AW37" s="133">
        <f t="shared" ref="AW37" si="213">(AV37-AV36)/AV36</f>
        <v>0</v>
      </c>
      <c r="AX37" s="14">
        <v>7593.04</v>
      </c>
      <c r="AY37" s="133">
        <f t="shared" ref="AY37" si="214">(AX37-AX36)/AX36</f>
        <v>0</v>
      </c>
      <c r="AZ37" s="14">
        <v>7118.48</v>
      </c>
      <c r="BA37" s="133">
        <f t="shared" ref="BA37" si="215">(AZ37-AZ36)/AZ36</f>
        <v>0</v>
      </c>
      <c r="BB37" s="14">
        <v>6169.35</v>
      </c>
      <c r="BC37" s="133">
        <f t="shared" ref="BC37" si="216">(BB37-BB36)/BB36</f>
        <v>0</v>
      </c>
      <c r="BD37" s="14">
        <v>4745.6499999999996</v>
      </c>
      <c r="BE37" s="133">
        <f t="shared" ref="BE37" si="217">(BD37-BD36)/BD36</f>
        <v>0</v>
      </c>
      <c r="BH37" s="259"/>
      <c r="BI37" s="17" t="s">
        <v>31</v>
      </c>
      <c r="BJ37" s="14">
        <v>4745.6499999999996</v>
      </c>
      <c r="BK37" s="133">
        <f t="shared" si="8"/>
        <v>0</v>
      </c>
    </row>
    <row r="38" spans="1:63" x14ac:dyDescent="0.25">
      <c r="A38" s="259"/>
      <c r="B38" s="17" t="s">
        <v>32</v>
      </c>
      <c r="C38" s="49">
        <v>1898.26</v>
      </c>
      <c r="D38" s="14">
        <v>727.71</v>
      </c>
      <c r="E38" s="49">
        <v>1819.28</v>
      </c>
      <c r="F38" s="49">
        <v>2847.39</v>
      </c>
      <c r="G38" s="49">
        <v>1091.57</v>
      </c>
      <c r="H38" s="49">
        <v>1819.28</v>
      </c>
      <c r="I38" s="49">
        <v>4152.4399999999996</v>
      </c>
      <c r="J38" s="49">
        <v>1591.87</v>
      </c>
      <c r="K38" s="49">
        <v>1819.28</v>
      </c>
      <c r="L38" s="49">
        <v>4745.6499999999996</v>
      </c>
      <c r="M38" s="49">
        <v>1819.28</v>
      </c>
      <c r="N38" s="49">
        <v>7118.48</v>
      </c>
      <c r="O38" s="49">
        <v>2728.92</v>
      </c>
      <c r="P38" s="49">
        <v>7593.04</v>
      </c>
      <c r="Q38" s="49">
        <v>2910.85</v>
      </c>
      <c r="R38" s="49">
        <v>7118.48</v>
      </c>
      <c r="S38" s="49">
        <v>2728.92</v>
      </c>
      <c r="T38" s="49">
        <v>6169.35</v>
      </c>
      <c r="U38" s="49">
        <v>2365.06</v>
      </c>
      <c r="V38" s="49">
        <v>4745.6499999999996</v>
      </c>
      <c r="W38" s="49">
        <v>1819.28</v>
      </c>
      <c r="X38" s="257"/>
      <c r="Z38" s="259"/>
      <c r="AA38" s="17" t="s">
        <v>32</v>
      </c>
      <c r="AB38" s="49">
        <v>1898.26</v>
      </c>
      <c r="AC38" s="49">
        <v>2847.39</v>
      </c>
      <c r="AD38" s="49">
        <v>4152.4399999999996</v>
      </c>
      <c r="AE38" s="49">
        <v>4745.6499999999996</v>
      </c>
      <c r="AF38" s="49">
        <v>7118.48</v>
      </c>
      <c r="AG38" s="49">
        <v>7593.04</v>
      </c>
      <c r="AH38" s="49">
        <v>7118.48</v>
      </c>
      <c r="AI38" s="49">
        <v>6169.35</v>
      </c>
      <c r="AJ38" s="49">
        <v>4745.6499999999996</v>
      </c>
      <c r="AL38" s="259"/>
      <c r="AM38" s="17" t="s">
        <v>32</v>
      </c>
      <c r="AN38" s="49">
        <v>1898.26</v>
      </c>
      <c r="AO38" s="133">
        <f t="shared" si="0"/>
        <v>0</v>
      </c>
      <c r="AP38" s="49">
        <v>2847.39</v>
      </c>
      <c r="AQ38" s="133">
        <f t="shared" si="0"/>
        <v>0</v>
      </c>
      <c r="AR38" s="49">
        <v>4152.4399999999996</v>
      </c>
      <c r="AS38" s="133">
        <f t="shared" ref="AS38" si="218">(AR38-AR37)/AR37</f>
        <v>0</v>
      </c>
      <c r="AT38" s="49">
        <v>4745.6499999999996</v>
      </c>
      <c r="AU38" s="133">
        <f t="shared" ref="AU38" si="219">(AT38-AT37)/AT37</f>
        <v>0</v>
      </c>
      <c r="AV38" s="49">
        <v>7118.48</v>
      </c>
      <c r="AW38" s="133">
        <f t="shared" ref="AW38" si="220">(AV38-AV37)/AV37</f>
        <v>0</v>
      </c>
      <c r="AX38" s="49">
        <v>7593.04</v>
      </c>
      <c r="AY38" s="133">
        <f t="shared" ref="AY38" si="221">(AX38-AX37)/AX37</f>
        <v>0</v>
      </c>
      <c r="AZ38" s="49">
        <v>7118.48</v>
      </c>
      <c r="BA38" s="133">
        <f t="shared" ref="BA38" si="222">(AZ38-AZ37)/AZ37</f>
        <v>0</v>
      </c>
      <c r="BB38" s="49">
        <v>6169.35</v>
      </c>
      <c r="BC38" s="133">
        <f t="shared" ref="BC38" si="223">(BB38-BB37)/BB37</f>
        <v>0</v>
      </c>
      <c r="BD38" s="49">
        <v>4745.6499999999996</v>
      </c>
      <c r="BE38" s="133">
        <f t="shared" ref="BE38" si="224">(BD38-BD37)/BD37</f>
        <v>0</v>
      </c>
      <c r="BH38" s="259"/>
      <c r="BI38" s="17" t="s">
        <v>32</v>
      </c>
      <c r="BJ38" s="49">
        <v>4745.6499999999996</v>
      </c>
      <c r="BK38" s="133">
        <f t="shared" si="8"/>
        <v>0</v>
      </c>
    </row>
    <row r="39" spans="1:63" x14ac:dyDescent="0.25">
      <c r="A39" s="259"/>
      <c r="B39" s="17" t="s">
        <v>33</v>
      </c>
      <c r="C39" s="14">
        <v>1417.16</v>
      </c>
      <c r="D39" s="14">
        <v>749.04</v>
      </c>
      <c r="E39" s="14">
        <v>1872.6</v>
      </c>
      <c r="F39" s="14">
        <v>2125.7399999999998</v>
      </c>
      <c r="G39" s="14">
        <v>1123.56</v>
      </c>
      <c r="H39" s="14">
        <v>1872.6</v>
      </c>
      <c r="I39" s="14">
        <v>3100.04</v>
      </c>
      <c r="J39" s="14">
        <v>1638.53</v>
      </c>
      <c r="K39" s="14">
        <v>1872.6</v>
      </c>
      <c r="L39" s="14">
        <v>3542.9</v>
      </c>
      <c r="M39" s="14">
        <v>1872.6</v>
      </c>
      <c r="N39" s="14">
        <v>5314.35</v>
      </c>
      <c r="O39" s="14">
        <v>2808.9</v>
      </c>
      <c r="P39" s="14">
        <v>5668.64</v>
      </c>
      <c r="Q39" s="14">
        <v>2996.16</v>
      </c>
      <c r="R39" s="14">
        <v>5314.35</v>
      </c>
      <c r="S39" s="14">
        <v>2808.9</v>
      </c>
      <c r="T39" s="14">
        <v>4605.7700000000004</v>
      </c>
      <c r="U39" s="14">
        <v>2434.38</v>
      </c>
      <c r="V39" s="14">
        <v>3542.9</v>
      </c>
      <c r="W39" s="14">
        <v>1872.6</v>
      </c>
      <c r="X39" s="257"/>
      <c r="Z39" s="259"/>
      <c r="AA39" s="17" t="s">
        <v>33</v>
      </c>
      <c r="AB39" s="14">
        <v>1417.16</v>
      </c>
      <c r="AC39" s="14">
        <v>2125.7399999999998</v>
      </c>
      <c r="AD39" s="14">
        <v>3100.04</v>
      </c>
      <c r="AE39" s="14">
        <v>3542.9</v>
      </c>
      <c r="AF39" s="14">
        <v>5314.35</v>
      </c>
      <c r="AG39" s="14">
        <v>5668.64</v>
      </c>
      <c r="AH39" s="14">
        <v>5314.35</v>
      </c>
      <c r="AI39" s="14">
        <v>4605.7700000000004</v>
      </c>
      <c r="AJ39" s="14">
        <v>3542.9</v>
      </c>
      <c r="AL39" s="259"/>
      <c r="AM39" s="17" t="s">
        <v>33</v>
      </c>
      <c r="AN39" s="14">
        <v>1417.16</v>
      </c>
      <c r="AO39" s="133">
        <f t="shared" si="0"/>
        <v>-0.25344262640523424</v>
      </c>
      <c r="AP39" s="14">
        <v>2125.7399999999998</v>
      </c>
      <c r="AQ39" s="133">
        <f t="shared" si="0"/>
        <v>-0.25344262640523429</v>
      </c>
      <c r="AR39" s="14">
        <v>3100.04</v>
      </c>
      <c r="AS39" s="133">
        <f t="shared" ref="AS39" si="225">(AR39-AR38)/AR38</f>
        <v>-0.25344135014593822</v>
      </c>
      <c r="AT39" s="14">
        <v>3542.9</v>
      </c>
      <c r="AU39" s="133">
        <f t="shared" ref="AU39" si="226">(AT39-AT38)/AT38</f>
        <v>-0.25344262640523418</v>
      </c>
      <c r="AV39" s="14">
        <v>5314.35</v>
      </c>
      <c r="AW39" s="133">
        <f t="shared" ref="AW39" si="227">(AV39-AV38)/AV38</f>
        <v>-0.25344315078499896</v>
      </c>
      <c r="AX39" s="14">
        <v>5668.64</v>
      </c>
      <c r="AY39" s="133">
        <f t="shared" ref="AY39" si="228">(AX39-AX38)/AX38</f>
        <v>-0.25344262640523424</v>
      </c>
      <c r="AZ39" s="14">
        <v>5314.35</v>
      </c>
      <c r="BA39" s="133">
        <f t="shared" ref="BA39" si="229">(AZ39-AZ38)/AZ38</f>
        <v>-0.25344315078499896</v>
      </c>
      <c r="BB39" s="14">
        <v>4605.7700000000004</v>
      </c>
      <c r="BC39" s="133">
        <f t="shared" ref="BC39" si="230">(BB39-BB38)/BB38</f>
        <v>-0.25344323145874359</v>
      </c>
      <c r="BD39" s="14">
        <v>3542.9</v>
      </c>
      <c r="BE39" s="133">
        <f t="shared" ref="BE39" si="231">(BD39-BD38)/BD38</f>
        <v>-0.25344262640523418</v>
      </c>
      <c r="BH39" s="259"/>
      <c r="BI39" s="17" t="s">
        <v>33</v>
      </c>
      <c r="BJ39" s="14">
        <v>3542.9</v>
      </c>
      <c r="BK39" s="133">
        <f t="shared" si="8"/>
        <v>-0.25344262640523418</v>
      </c>
    </row>
    <row r="40" spans="1:63" x14ac:dyDescent="0.25">
      <c r="A40" s="260"/>
      <c r="B40" s="17" t="s">
        <v>34</v>
      </c>
      <c r="C40" s="14">
        <v>1417.16</v>
      </c>
      <c r="D40" s="14">
        <v>750.31</v>
      </c>
      <c r="E40" s="14">
        <v>1875.78</v>
      </c>
      <c r="F40" s="14">
        <v>2125.7399999999998</v>
      </c>
      <c r="G40" s="14">
        <v>1125.47</v>
      </c>
      <c r="H40" s="14">
        <v>1875.78</v>
      </c>
      <c r="I40" s="14">
        <v>3100.04</v>
      </c>
      <c r="J40" s="14">
        <v>1641.31</v>
      </c>
      <c r="K40" s="14">
        <v>1875.78</v>
      </c>
      <c r="L40" s="14">
        <v>3542.9</v>
      </c>
      <c r="M40" s="14">
        <v>1875.78</v>
      </c>
      <c r="N40" s="14">
        <v>5314.35</v>
      </c>
      <c r="O40" s="14">
        <v>2813.67</v>
      </c>
      <c r="P40" s="14">
        <v>5668.64</v>
      </c>
      <c r="Q40" s="14">
        <v>3001.25</v>
      </c>
      <c r="R40" s="14">
        <v>5314.35</v>
      </c>
      <c r="S40" s="14">
        <v>2813.67</v>
      </c>
      <c r="T40" s="14">
        <v>4605.7700000000004</v>
      </c>
      <c r="U40" s="14">
        <v>2438.5100000000002</v>
      </c>
      <c r="V40" s="14">
        <v>3542.9</v>
      </c>
      <c r="W40" s="14">
        <v>1875.78</v>
      </c>
      <c r="X40" s="257"/>
      <c r="Z40" s="260"/>
      <c r="AA40" s="17" t="s">
        <v>34</v>
      </c>
      <c r="AB40" s="14">
        <v>1417.16</v>
      </c>
      <c r="AC40" s="14">
        <v>2125.7399999999998</v>
      </c>
      <c r="AD40" s="14">
        <v>3100.04</v>
      </c>
      <c r="AE40" s="14">
        <v>3542.9</v>
      </c>
      <c r="AF40" s="14">
        <v>5314.35</v>
      </c>
      <c r="AG40" s="14">
        <v>5668.64</v>
      </c>
      <c r="AH40" s="14">
        <v>5314.35</v>
      </c>
      <c r="AI40" s="14">
        <v>4605.7700000000004</v>
      </c>
      <c r="AJ40" s="14">
        <v>3542.9</v>
      </c>
      <c r="AL40" s="260"/>
      <c r="AM40" s="17" t="s">
        <v>34</v>
      </c>
      <c r="AN40" s="14">
        <v>1417.16</v>
      </c>
      <c r="AO40" s="133">
        <f t="shared" si="0"/>
        <v>0</v>
      </c>
      <c r="AP40" s="14">
        <v>2125.7399999999998</v>
      </c>
      <c r="AQ40" s="133">
        <f t="shared" si="0"/>
        <v>0</v>
      </c>
      <c r="AR40" s="14">
        <v>3100.04</v>
      </c>
      <c r="AS40" s="133">
        <f t="shared" ref="AS40" si="232">(AR40-AR39)/AR39</f>
        <v>0</v>
      </c>
      <c r="AT40" s="14">
        <v>3542.9</v>
      </c>
      <c r="AU40" s="133">
        <f t="shared" ref="AU40" si="233">(AT40-AT39)/AT39</f>
        <v>0</v>
      </c>
      <c r="AV40" s="14">
        <v>5314.35</v>
      </c>
      <c r="AW40" s="133">
        <f t="shared" ref="AW40" si="234">(AV40-AV39)/AV39</f>
        <v>0</v>
      </c>
      <c r="AX40" s="14">
        <v>5668.64</v>
      </c>
      <c r="AY40" s="133">
        <f t="shared" ref="AY40" si="235">(AX40-AX39)/AX39</f>
        <v>0</v>
      </c>
      <c r="AZ40" s="14">
        <v>5314.35</v>
      </c>
      <c r="BA40" s="133">
        <f t="shared" ref="BA40" si="236">(AZ40-AZ39)/AZ39</f>
        <v>0</v>
      </c>
      <c r="BB40" s="14">
        <v>4605.7700000000004</v>
      </c>
      <c r="BC40" s="133">
        <f t="shared" ref="BC40" si="237">(BB40-BB39)/BB39</f>
        <v>0</v>
      </c>
      <c r="BD40" s="14">
        <v>3542.9</v>
      </c>
      <c r="BE40" s="133">
        <f t="shared" ref="BE40" si="238">(BD40-BD39)/BD39</f>
        <v>0</v>
      </c>
      <c r="BH40" s="260"/>
      <c r="BI40" s="17" t="s">
        <v>34</v>
      </c>
      <c r="BJ40" s="14">
        <v>3542.9</v>
      </c>
      <c r="BK40" s="133">
        <f t="shared" si="8"/>
        <v>0</v>
      </c>
    </row>
    <row r="41" spans="1:63" x14ac:dyDescent="0.25">
      <c r="A41" s="258">
        <v>2019</v>
      </c>
      <c r="B41" s="17" t="s">
        <v>16</v>
      </c>
      <c r="C41" s="14">
        <v>1417.16</v>
      </c>
      <c r="D41" s="14">
        <v>750.31</v>
      </c>
      <c r="E41" s="14">
        <v>1875.78</v>
      </c>
      <c r="F41" s="14">
        <v>2125.7399999999998</v>
      </c>
      <c r="G41" s="14">
        <v>1125.47</v>
      </c>
      <c r="H41" s="14">
        <v>1875.78</v>
      </c>
      <c r="I41" s="14">
        <v>3100.04</v>
      </c>
      <c r="J41" s="14">
        <v>1641.31</v>
      </c>
      <c r="K41" s="14">
        <v>1875.78</v>
      </c>
      <c r="L41" s="14">
        <v>3542.9</v>
      </c>
      <c r="M41" s="14">
        <v>1875.78</v>
      </c>
      <c r="N41" s="14">
        <v>5314.35</v>
      </c>
      <c r="O41" s="14">
        <v>2813.67</v>
      </c>
      <c r="P41" s="14">
        <v>5668.64</v>
      </c>
      <c r="Q41" s="14">
        <v>3001.25</v>
      </c>
      <c r="R41" s="14">
        <v>5314.35</v>
      </c>
      <c r="S41" s="14">
        <v>2813.67</v>
      </c>
      <c r="T41" s="14">
        <v>4605.7700000000004</v>
      </c>
      <c r="U41" s="14">
        <v>2438.5100000000002</v>
      </c>
      <c r="V41" s="14">
        <v>3542.9</v>
      </c>
      <c r="W41" s="14">
        <v>1875.78</v>
      </c>
      <c r="X41" s="257"/>
      <c r="Z41" s="258">
        <v>2019</v>
      </c>
      <c r="AA41" s="17" t="s">
        <v>16</v>
      </c>
      <c r="AB41" s="14">
        <v>1417.16</v>
      </c>
      <c r="AC41" s="14">
        <v>2125.7399999999998</v>
      </c>
      <c r="AD41" s="14">
        <v>3100.04</v>
      </c>
      <c r="AE41" s="14">
        <v>3542.9</v>
      </c>
      <c r="AF41" s="14">
        <v>5314.35</v>
      </c>
      <c r="AG41" s="14">
        <v>5668.64</v>
      </c>
      <c r="AH41" s="14">
        <v>5314.35</v>
      </c>
      <c r="AI41" s="14">
        <v>4605.7700000000004</v>
      </c>
      <c r="AJ41" s="14">
        <v>3542.9</v>
      </c>
      <c r="AL41" s="258">
        <v>2019</v>
      </c>
      <c r="AM41" s="17" t="s">
        <v>16</v>
      </c>
      <c r="AN41" s="14">
        <v>1417.16</v>
      </c>
      <c r="AO41" s="133">
        <f t="shared" si="0"/>
        <v>0</v>
      </c>
      <c r="AP41" s="14">
        <v>2125.7399999999998</v>
      </c>
      <c r="AQ41" s="133">
        <f t="shared" si="0"/>
        <v>0</v>
      </c>
      <c r="AR41" s="14">
        <v>3100.04</v>
      </c>
      <c r="AS41" s="133">
        <f t="shared" ref="AS41" si="239">(AR41-AR40)/AR40</f>
        <v>0</v>
      </c>
      <c r="AT41" s="14">
        <v>3542.9</v>
      </c>
      <c r="AU41" s="133">
        <f t="shared" ref="AU41" si="240">(AT41-AT40)/AT40</f>
        <v>0</v>
      </c>
      <c r="AV41" s="14">
        <v>5314.35</v>
      </c>
      <c r="AW41" s="133">
        <f t="shared" ref="AW41" si="241">(AV41-AV40)/AV40</f>
        <v>0</v>
      </c>
      <c r="AX41" s="14">
        <v>5668.64</v>
      </c>
      <c r="AY41" s="133">
        <f t="shared" ref="AY41" si="242">(AX41-AX40)/AX40</f>
        <v>0</v>
      </c>
      <c r="AZ41" s="14">
        <v>5314.35</v>
      </c>
      <c r="BA41" s="133">
        <f t="shared" ref="BA41" si="243">(AZ41-AZ40)/AZ40</f>
        <v>0</v>
      </c>
      <c r="BB41" s="14">
        <v>4605.7700000000004</v>
      </c>
      <c r="BC41" s="133">
        <f t="shared" ref="BC41" si="244">(BB41-BB40)/BB40</f>
        <v>0</v>
      </c>
      <c r="BD41" s="14">
        <v>3542.9</v>
      </c>
      <c r="BE41" s="133">
        <f t="shared" ref="BE41" si="245">(BD41-BD40)/BD40</f>
        <v>0</v>
      </c>
      <c r="BH41" s="258">
        <v>2019</v>
      </c>
      <c r="BI41" s="17" t="s">
        <v>16</v>
      </c>
      <c r="BJ41" s="14">
        <v>3542.9</v>
      </c>
      <c r="BK41" s="133">
        <f t="shared" si="8"/>
        <v>0</v>
      </c>
    </row>
    <row r="42" spans="1:63" x14ac:dyDescent="0.25">
      <c r="A42" s="259"/>
      <c r="B42" s="17" t="s">
        <v>22</v>
      </c>
      <c r="C42" s="14">
        <v>1417.16</v>
      </c>
      <c r="D42" s="14">
        <v>887.71</v>
      </c>
      <c r="E42" s="14">
        <v>2219.27</v>
      </c>
      <c r="F42" s="14">
        <v>2125.7399999999998</v>
      </c>
      <c r="G42" s="14">
        <v>1331.56</v>
      </c>
      <c r="H42" s="14">
        <v>2219.27</v>
      </c>
      <c r="I42" s="14">
        <v>3100.04</v>
      </c>
      <c r="J42" s="14">
        <v>1941.86</v>
      </c>
      <c r="K42" s="14">
        <v>2219.27</v>
      </c>
      <c r="L42" s="14">
        <v>3542.9</v>
      </c>
      <c r="M42" s="14">
        <v>2219.27</v>
      </c>
      <c r="N42" s="14">
        <v>5314.35</v>
      </c>
      <c r="O42" s="14">
        <v>3328.91</v>
      </c>
      <c r="P42" s="14">
        <v>5668.64</v>
      </c>
      <c r="Q42" s="14">
        <v>3550.83</v>
      </c>
      <c r="R42" s="14">
        <v>5314.35</v>
      </c>
      <c r="S42" s="14">
        <v>3328.91</v>
      </c>
      <c r="T42" s="14">
        <v>4605.7700000000004</v>
      </c>
      <c r="U42" s="14">
        <v>2885.05</v>
      </c>
      <c r="V42" s="14">
        <v>3542.9</v>
      </c>
      <c r="W42" s="14">
        <v>2219.27</v>
      </c>
      <c r="X42" s="257"/>
      <c r="Z42" s="259"/>
      <c r="AA42" s="17" t="s">
        <v>22</v>
      </c>
      <c r="AB42" s="14">
        <v>1417.16</v>
      </c>
      <c r="AC42" s="14">
        <v>2125.7399999999998</v>
      </c>
      <c r="AD42" s="14">
        <v>3100.04</v>
      </c>
      <c r="AE42" s="14">
        <v>3542.9</v>
      </c>
      <c r="AF42" s="14">
        <v>5314.35</v>
      </c>
      <c r="AG42" s="14">
        <v>5668.64</v>
      </c>
      <c r="AH42" s="14">
        <v>5314.35</v>
      </c>
      <c r="AI42" s="14">
        <v>4605.7700000000004</v>
      </c>
      <c r="AJ42" s="14">
        <v>3542.9</v>
      </c>
      <c r="AL42" s="259"/>
      <c r="AM42" s="17" t="s">
        <v>22</v>
      </c>
      <c r="AN42" s="14">
        <v>1417.16</v>
      </c>
      <c r="AO42" s="133">
        <f t="shared" si="0"/>
        <v>0</v>
      </c>
      <c r="AP42" s="14">
        <v>2125.7399999999998</v>
      </c>
      <c r="AQ42" s="133">
        <f t="shared" si="0"/>
        <v>0</v>
      </c>
      <c r="AR42" s="14">
        <v>3100.04</v>
      </c>
      <c r="AS42" s="133">
        <f t="shared" ref="AS42" si="246">(AR42-AR41)/AR41</f>
        <v>0</v>
      </c>
      <c r="AT42" s="14">
        <v>3542.9</v>
      </c>
      <c r="AU42" s="133">
        <f t="shared" ref="AU42" si="247">(AT42-AT41)/AT41</f>
        <v>0</v>
      </c>
      <c r="AV42" s="14">
        <v>5314.35</v>
      </c>
      <c r="AW42" s="133">
        <f t="shared" ref="AW42" si="248">(AV42-AV41)/AV41</f>
        <v>0</v>
      </c>
      <c r="AX42" s="14">
        <v>5668.64</v>
      </c>
      <c r="AY42" s="133">
        <f t="shared" ref="AY42" si="249">(AX42-AX41)/AX41</f>
        <v>0</v>
      </c>
      <c r="AZ42" s="14">
        <v>5314.35</v>
      </c>
      <c r="BA42" s="133">
        <f t="shared" ref="BA42" si="250">(AZ42-AZ41)/AZ41</f>
        <v>0</v>
      </c>
      <c r="BB42" s="14">
        <v>4605.7700000000004</v>
      </c>
      <c r="BC42" s="133">
        <f t="shared" ref="BC42" si="251">(BB42-BB41)/BB41</f>
        <v>0</v>
      </c>
      <c r="BD42" s="14">
        <v>3542.9</v>
      </c>
      <c r="BE42" s="133">
        <f t="shared" ref="BE42" si="252">(BD42-BD41)/BD41</f>
        <v>0</v>
      </c>
      <c r="BH42" s="259"/>
      <c r="BI42" s="17" t="s">
        <v>22</v>
      </c>
      <c r="BJ42" s="14">
        <v>3542.9</v>
      </c>
      <c r="BK42" s="133">
        <f t="shared" si="8"/>
        <v>0</v>
      </c>
    </row>
    <row r="43" spans="1:63" x14ac:dyDescent="0.25">
      <c r="A43" s="259"/>
      <c r="B43" s="17" t="s">
        <v>23</v>
      </c>
      <c r="C43" s="14">
        <v>1417.16</v>
      </c>
      <c r="D43" s="14">
        <v>887.71</v>
      </c>
      <c r="E43" s="14">
        <v>2219.27</v>
      </c>
      <c r="F43" s="14">
        <v>2125.7399999999998</v>
      </c>
      <c r="G43" s="14">
        <v>1331.56</v>
      </c>
      <c r="H43" s="14">
        <v>2219.27</v>
      </c>
      <c r="I43" s="14">
        <v>3100.04</v>
      </c>
      <c r="J43" s="14">
        <v>1941.86</v>
      </c>
      <c r="K43" s="14">
        <v>2219.27</v>
      </c>
      <c r="L43" s="14">
        <v>3542.9</v>
      </c>
      <c r="M43" s="14">
        <v>2219.27</v>
      </c>
      <c r="N43" s="14">
        <v>5314.35</v>
      </c>
      <c r="O43" s="14">
        <v>3328.91</v>
      </c>
      <c r="P43" s="14">
        <v>5668.64</v>
      </c>
      <c r="Q43" s="14">
        <v>3550.83</v>
      </c>
      <c r="R43" s="14">
        <v>5314.35</v>
      </c>
      <c r="S43" s="14">
        <v>3328.91</v>
      </c>
      <c r="T43" s="14">
        <v>4605.7700000000004</v>
      </c>
      <c r="U43" s="14">
        <v>2885.05</v>
      </c>
      <c r="V43" s="14">
        <v>3542.9</v>
      </c>
      <c r="W43" s="14">
        <v>2219.27</v>
      </c>
      <c r="X43" s="257"/>
      <c r="Z43" s="259"/>
      <c r="AA43" s="17" t="s">
        <v>23</v>
      </c>
      <c r="AB43" s="14">
        <v>1417.16</v>
      </c>
      <c r="AC43" s="14">
        <v>2125.7399999999998</v>
      </c>
      <c r="AD43" s="14">
        <v>3100.04</v>
      </c>
      <c r="AE43" s="14">
        <v>3542.9</v>
      </c>
      <c r="AF43" s="14">
        <v>5314.35</v>
      </c>
      <c r="AG43" s="14">
        <v>5668.64</v>
      </c>
      <c r="AH43" s="14">
        <v>5314.35</v>
      </c>
      <c r="AI43" s="14">
        <v>4605.7700000000004</v>
      </c>
      <c r="AJ43" s="14">
        <v>3542.9</v>
      </c>
      <c r="AL43" s="259"/>
      <c r="AM43" s="17" t="s">
        <v>23</v>
      </c>
      <c r="AN43" s="14">
        <v>1417.16</v>
      </c>
      <c r="AO43" s="133">
        <f t="shared" si="0"/>
        <v>0</v>
      </c>
      <c r="AP43" s="14">
        <v>2125.7399999999998</v>
      </c>
      <c r="AQ43" s="133">
        <f t="shared" si="0"/>
        <v>0</v>
      </c>
      <c r="AR43" s="14">
        <v>3100.04</v>
      </c>
      <c r="AS43" s="133">
        <f t="shared" ref="AS43" si="253">(AR43-AR42)/AR42</f>
        <v>0</v>
      </c>
      <c r="AT43" s="14">
        <v>3542.9</v>
      </c>
      <c r="AU43" s="133">
        <f t="shared" ref="AU43" si="254">(AT43-AT42)/AT42</f>
        <v>0</v>
      </c>
      <c r="AV43" s="14">
        <v>5314.35</v>
      </c>
      <c r="AW43" s="133">
        <f t="shared" ref="AW43" si="255">(AV43-AV42)/AV42</f>
        <v>0</v>
      </c>
      <c r="AX43" s="14">
        <v>5668.64</v>
      </c>
      <c r="AY43" s="133">
        <f t="shared" ref="AY43" si="256">(AX43-AX42)/AX42</f>
        <v>0</v>
      </c>
      <c r="AZ43" s="14">
        <v>5314.35</v>
      </c>
      <c r="BA43" s="133">
        <f t="shared" ref="BA43" si="257">(AZ43-AZ42)/AZ42</f>
        <v>0</v>
      </c>
      <c r="BB43" s="14">
        <v>4605.7700000000004</v>
      </c>
      <c r="BC43" s="133">
        <f t="shared" ref="BC43" si="258">(BB43-BB42)/BB42</f>
        <v>0</v>
      </c>
      <c r="BD43" s="14">
        <v>3542.9</v>
      </c>
      <c r="BE43" s="133">
        <f t="shared" ref="BE43" si="259">(BD43-BD42)/BD42</f>
        <v>0</v>
      </c>
      <c r="BH43" s="259"/>
      <c r="BI43" s="17" t="s">
        <v>23</v>
      </c>
      <c r="BJ43" s="14">
        <v>3542.9</v>
      </c>
      <c r="BK43" s="133">
        <f t="shared" si="8"/>
        <v>0</v>
      </c>
    </row>
    <row r="44" spans="1:63" x14ac:dyDescent="0.25">
      <c r="A44" s="259"/>
      <c r="B44" s="17" t="s">
        <v>24</v>
      </c>
      <c r="C44" s="14">
        <v>1417.16</v>
      </c>
      <c r="D44" s="14">
        <v>887.71</v>
      </c>
      <c r="E44" s="14">
        <v>2219.27</v>
      </c>
      <c r="F44" s="14">
        <v>2125.7399999999998</v>
      </c>
      <c r="G44" s="14">
        <v>1331.56</v>
      </c>
      <c r="H44" s="14">
        <v>2219.27</v>
      </c>
      <c r="I44" s="14">
        <v>3100.04</v>
      </c>
      <c r="J44" s="14">
        <v>1941.86</v>
      </c>
      <c r="K44" s="14">
        <v>2219.27</v>
      </c>
      <c r="L44" s="14">
        <v>3542.9</v>
      </c>
      <c r="M44" s="14">
        <v>2219.27</v>
      </c>
      <c r="N44" s="14">
        <v>5314.35</v>
      </c>
      <c r="O44" s="14">
        <v>3328.91</v>
      </c>
      <c r="P44" s="14">
        <v>5668.64</v>
      </c>
      <c r="Q44" s="14">
        <v>3550.83</v>
      </c>
      <c r="R44" s="14">
        <v>5314.35</v>
      </c>
      <c r="S44" s="14">
        <v>3328.91</v>
      </c>
      <c r="T44" s="14">
        <v>4605.7700000000004</v>
      </c>
      <c r="U44" s="14">
        <v>2885.05</v>
      </c>
      <c r="V44" s="14">
        <v>3542.9</v>
      </c>
      <c r="W44" s="14">
        <v>2219.27</v>
      </c>
      <c r="X44" s="257"/>
      <c r="Z44" s="259"/>
      <c r="AA44" s="17" t="s">
        <v>24</v>
      </c>
      <c r="AB44" s="14">
        <v>1417.16</v>
      </c>
      <c r="AC44" s="14">
        <v>2125.7399999999998</v>
      </c>
      <c r="AD44" s="14">
        <v>3100.04</v>
      </c>
      <c r="AE44" s="14">
        <v>3542.9</v>
      </c>
      <c r="AF44" s="14">
        <v>5314.35</v>
      </c>
      <c r="AG44" s="14">
        <v>5668.64</v>
      </c>
      <c r="AH44" s="14">
        <v>5314.35</v>
      </c>
      <c r="AI44" s="14">
        <v>4605.7700000000004</v>
      </c>
      <c r="AJ44" s="14">
        <v>3542.9</v>
      </c>
      <c r="AL44" s="259"/>
      <c r="AM44" s="17" t="s">
        <v>24</v>
      </c>
      <c r="AN44" s="14">
        <v>1417.16</v>
      </c>
      <c r="AO44" s="133">
        <f t="shared" si="0"/>
        <v>0</v>
      </c>
      <c r="AP44" s="14">
        <v>2125.7399999999998</v>
      </c>
      <c r="AQ44" s="133">
        <f t="shared" si="0"/>
        <v>0</v>
      </c>
      <c r="AR44" s="14">
        <v>3100.04</v>
      </c>
      <c r="AS44" s="133">
        <f t="shared" ref="AS44" si="260">(AR44-AR43)/AR43</f>
        <v>0</v>
      </c>
      <c r="AT44" s="14">
        <v>3542.9</v>
      </c>
      <c r="AU44" s="133">
        <f t="shared" ref="AU44" si="261">(AT44-AT43)/AT43</f>
        <v>0</v>
      </c>
      <c r="AV44" s="14">
        <v>5314.35</v>
      </c>
      <c r="AW44" s="133">
        <f t="shared" ref="AW44" si="262">(AV44-AV43)/AV43</f>
        <v>0</v>
      </c>
      <c r="AX44" s="14">
        <v>5668.64</v>
      </c>
      <c r="AY44" s="133">
        <f t="shared" ref="AY44" si="263">(AX44-AX43)/AX43</f>
        <v>0</v>
      </c>
      <c r="AZ44" s="14">
        <v>5314.35</v>
      </c>
      <c r="BA44" s="133">
        <f t="shared" ref="BA44" si="264">(AZ44-AZ43)/AZ43</f>
        <v>0</v>
      </c>
      <c r="BB44" s="14">
        <v>4605.7700000000004</v>
      </c>
      <c r="BC44" s="133">
        <f t="shared" ref="BC44" si="265">(BB44-BB43)/BB43</f>
        <v>0</v>
      </c>
      <c r="BD44" s="14">
        <v>3542.9</v>
      </c>
      <c r="BE44" s="133">
        <f t="shared" ref="BE44" si="266">(BD44-BD43)/BD43</f>
        <v>0</v>
      </c>
      <c r="BH44" s="259"/>
      <c r="BI44" s="17" t="s">
        <v>24</v>
      </c>
      <c r="BJ44" s="14">
        <v>3542.9</v>
      </c>
      <c r="BK44" s="133">
        <f t="shared" si="8"/>
        <v>0</v>
      </c>
    </row>
    <row r="45" spans="1:63" x14ac:dyDescent="0.25">
      <c r="A45" s="259"/>
      <c r="B45" s="17" t="s">
        <v>25</v>
      </c>
      <c r="C45" s="14">
        <v>1459.82</v>
      </c>
      <c r="D45" s="14">
        <v>913.96</v>
      </c>
      <c r="E45" s="14">
        <v>2284.91</v>
      </c>
      <c r="F45" s="14">
        <v>2189.7199999999998</v>
      </c>
      <c r="G45" s="14">
        <v>1370.95</v>
      </c>
      <c r="H45" s="14">
        <v>2284.91</v>
      </c>
      <c r="I45" s="14">
        <v>3193.35</v>
      </c>
      <c r="J45" s="14">
        <v>1999.3</v>
      </c>
      <c r="K45" s="14">
        <v>2284.91</v>
      </c>
      <c r="L45" s="14">
        <v>3649.54</v>
      </c>
      <c r="M45" s="14">
        <v>2284.91</v>
      </c>
      <c r="N45" s="14">
        <v>5474.31</v>
      </c>
      <c r="O45" s="14">
        <v>3427.37</v>
      </c>
      <c r="P45" s="14">
        <v>5839.26</v>
      </c>
      <c r="Q45" s="14">
        <v>3655.86</v>
      </c>
      <c r="R45" s="14">
        <v>5474.31</v>
      </c>
      <c r="S45" s="14">
        <v>3427.37</v>
      </c>
      <c r="T45" s="14">
        <v>4744.3999999999996</v>
      </c>
      <c r="U45" s="14">
        <v>2970.38</v>
      </c>
      <c r="V45" s="14">
        <v>3649.54</v>
      </c>
      <c r="W45" s="14">
        <v>2284.91</v>
      </c>
      <c r="X45" s="257"/>
      <c r="Z45" s="259"/>
      <c r="AA45" s="17" t="s">
        <v>25</v>
      </c>
      <c r="AB45" s="14">
        <v>1459.82</v>
      </c>
      <c r="AC45" s="14">
        <v>2189.7199999999998</v>
      </c>
      <c r="AD45" s="14">
        <v>3193.35</v>
      </c>
      <c r="AE45" s="14">
        <v>3649.54</v>
      </c>
      <c r="AF45" s="14">
        <v>5474.31</v>
      </c>
      <c r="AG45" s="14">
        <v>5839.26</v>
      </c>
      <c r="AH45" s="14">
        <v>5474.31</v>
      </c>
      <c r="AI45" s="14">
        <v>4744.3999999999996</v>
      </c>
      <c r="AJ45" s="14">
        <v>3649.54</v>
      </c>
      <c r="AL45" s="259"/>
      <c r="AM45" s="17" t="s">
        <v>25</v>
      </c>
      <c r="AN45" s="14">
        <v>1459.82</v>
      </c>
      <c r="AO45" s="133">
        <f t="shared" si="0"/>
        <v>3.0102458438002661E-2</v>
      </c>
      <c r="AP45" s="14">
        <v>2189.7199999999998</v>
      </c>
      <c r="AQ45" s="133">
        <f t="shared" si="0"/>
        <v>3.009775419383369E-2</v>
      </c>
      <c r="AR45" s="14">
        <v>3193.35</v>
      </c>
      <c r="AS45" s="133">
        <f t="shared" ref="AS45" si="267">(AR45-AR44)/AR44</f>
        <v>3.0099611617914589E-2</v>
      </c>
      <c r="AT45" s="14">
        <v>3649.54</v>
      </c>
      <c r="AU45" s="133">
        <f t="shared" ref="AU45" si="268">(AT45-AT44)/AT44</f>
        <v>3.0099635891501275E-2</v>
      </c>
      <c r="AV45" s="14">
        <v>5474.31</v>
      </c>
      <c r="AW45" s="133">
        <f t="shared" ref="AW45" si="269">(AV45-AV44)/AV44</f>
        <v>3.0099635891501317E-2</v>
      </c>
      <c r="AX45" s="14">
        <v>5839.26</v>
      </c>
      <c r="AY45" s="133">
        <f t="shared" ref="AY45" si="270">(AX45-AX44)/AX44</f>
        <v>3.0098930254875929E-2</v>
      </c>
      <c r="AZ45" s="14">
        <v>5474.31</v>
      </c>
      <c r="BA45" s="133">
        <f t="shared" ref="BA45" si="271">(AZ45-AZ44)/AZ44</f>
        <v>3.0099635891501317E-2</v>
      </c>
      <c r="BB45" s="14">
        <v>4744.3999999999996</v>
      </c>
      <c r="BC45" s="133">
        <f t="shared" ref="BC45" si="272">(BB45-BB44)/BB44</f>
        <v>3.0099201653577837E-2</v>
      </c>
      <c r="BD45" s="14">
        <v>3649.54</v>
      </c>
      <c r="BE45" s="133">
        <f t="shared" ref="BE45" si="273">(BD45-BD44)/BD44</f>
        <v>3.0099635891501275E-2</v>
      </c>
      <c r="BH45" s="259"/>
      <c r="BI45" s="17" t="s">
        <v>25</v>
      </c>
      <c r="BJ45" s="14">
        <v>3649.54</v>
      </c>
      <c r="BK45" s="133">
        <f t="shared" si="8"/>
        <v>3.0099635891501275E-2</v>
      </c>
    </row>
    <row r="46" spans="1:63" x14ac:dyDescent="0.25">
      <c r="A46" s="259"/>
      <c r="B46" s="17" t="s">
        <v>28</v>
      </c>
      <c r="C46" s="14">
        <v>1459.82</v>
      </c>
      <c r="D46" s="14">
        <v>913.96</v>
      </c>
      <c r="E46" s="14">
        <v>2284.91</v>
      </c>
      <c r="F46" s="14">
        <v>2189.7199999999998</v>
      </c>
      <c r="G46" s="14">
        <v>1370.95</v>
      </c>
      <c r="H46" s="14">
        <v>2284.91</v>
      </c>
      <c r="I46" s="14">
        <v>3193.35</v>
      </c>
      <c r="J46" s="14">
        <v>1999.3</v>
      </c>
      <c r="K46" s="14">
        <v>2284.91</v>
      </c>
      <c r="L46" s="14">
        <v>3649.54</v>
      </c>
      <c r="M46" s="14">
        <v>2284.91</v>
      </c>
      <c r="N46" s="14">
        <v>5474.31</v>
      </c>
      <c r="O46" s="14">
        <v>3427.37</v>
      </c>
      <c r="P46" s="14">
        <v>5839.26</v>
      </c>
      <c r="Q46" s="14">
        <v>3655.86</v>
      </c>
      <c r="R46" s="14">
        <v>5474.31</v>
      </c>
      <c r="S46" s="14">
        <v>3427.37</v>
      </c>
      <c r="T46" s="14">
        <v>4744.3999999999996</v>
      </c>
      <c r="U46" s="14">
        <v>2970.38</v>
      </c>
      <c r="V46" s="14">
        <v>3649.54</v>
      </c>
      <c r="W46" s="14">
        <v>2284.91</v>
      </c>
      <c r="X46" s="257"/>
      <c r="Z46" s="259"/>
      <c r="AA46" s="17" t="s">
        <v>28</v>
      </c>
      <c r="AB46" s="14">
        <v>1459.82</v>
      </c>
      <c r="AC46" s="14">
        <v>2189.7199999999998</v>
      </c>
      <c r="AD46" s="14">
        <v>3193.35</v>
      </c>
      <c r="AE46" s="14">
        <v>3649.54</v>
      </c>
      <c r="AF46" s="14">
        <v>5474.31</v>
      </c>
      <c r="AG46" s="14">
        <v>5839.26</v>
      </c>
      <c r="AH46" s="14">
        <v>5474.31</v>
      </c>
      <c r="AI46" s="14">
        <v>4744.3999999999996</v>
      </c>
      <c r="AJ46" s="14">
        <v>3649.54</v>
      </c>
      <c r="AL46" s="259"/>
      <c r="AM46" s="17" t="s">
        <v>28</v>
      </c>
      <c r="AN46" s="14">
        <v>1459.82</v>
      </c>
      <c r="AO46" s="133">
        <f t="shared" si="0"/>
        <v>0</v>
      </c>
      <c r="AP46" s="14">
        <v>2189.7199999999998</v>
      </c>
      <c r="AQ46" s="133">
        <f t="shared" si="0"/>
        <v>0</v>
      </c>
      <c r="AR46" s="14">
        <v>3193.35</v>
      </c>
      <c r="AS46" s="133">
        <f t="shared" ref="AS46" si="274">(AR46-AR45)/AR45</f>
        <v>0</v>
      </c>
      <c r="AT46" s="14">
        <v>3649.54</v>
      </c>
      <c r="AU46" s="133">
        <f t="shared" ref="AU46" si="275">(AT46-AT45)/AT45</f>
        <v>0</v>
      </c>
      <c r="AV46" s="14">
        <v>5474.31</v>
      </c>
      <c r="AW46" s="133">
        <f t="shared" ref="AW46" si="276">(AV46-AV45)/AV45</f>
        <v>0</v>
      </c>
      <c r="AX46" s="14">
        <v>5839.26</v>
      </c>
      <c r="AY46" s="133">
        <f t="shared" ref="AY46" si="277">(AX46-AX45)/AX45</f>
        <v>0</v>
      </c>
      <c r="AZ46" s="14">
        <v>5474.31</v>
      </c>
      <c r="BA46" s="133">
        <f t="shared" ref="BA46" si="278">(AZ46-AZ45)/AZ45</f>
        <v>0</v>
      </c>
      <c r="BB46" s="14">
        <v>4744.3999999999996</v>
      </c>
      <c r="BC46" s="133">
        <f t="shared" ref="BC46" si="279">(BB46-BB45)/BB45</f>
        <v>0</v>
      </c>
      <c r="BD46" s="14">
        <v>3649.54</v>
      </c>
      <c r="BE46" s="133">
        <f t="shared" ref="BE46" si="280">(BD46-BD45)/BD45</f>
        <v>0</v>
      </c>
      <c r="BH46" s="259"/>
      <c r="BI46" s="17" t="s">
        <v>28</v>
      </c>
      <c r="BJ46" s="14">
        <v>3649.54</v>
      </c>
      <c r="BK46" s="133">
        <f t="shared" si="8"/>
        <v>0</v>
      </c>
    </row>
    <row r="47" spans="1:63" x14ac:dyDescent="0.25">
      <c r="A47" s="259"/>
      <c r="B47" s="17" t="s">
        <v>29</v>
      </c>
      <c r="C47" s="14">
        <v>1459.82</v>
      </c>
      <c r="D47" s="14">
        <v>913.96</v>
      </c>
      <c r="E47" s="14">
        <v>2284.91</v>
      </c>
      <c r="F47" s="14">
        <v>2189.7199999999998</v>
      </c>
      <c r="G47" s="14">
        <v>1370.95</v>
      </c>
      <c r="H47" s="14">
        <v>2284.91</v>
      </c>
      <c r="I47" s="14">
        <v>3193.35</v>
      </c>
      <c r="J47" s="14">
        <v>1999.3</v>
      </c>
      <c r="K47" s="14">
        <v>2284.91</v>
      </c>
      <c r="L47" s="14">
        <v>3649.54</v>
      </c>
      <c r="M47" s="14">
        <v>2284.91</v>
      </c>
      <c r="N47" s="14">
        <v>5474.31</v>
      </c>
      <c r="O47" s="14">
        <v>3427.37</v>
      </c>
      <c r="P47" s="14">
        <v>5839.26</v>
      </c>
      <c r="Q47" s="14">
        <v>3655.86</v>
      </c>
      <c r="R47" s="14">
        <v>5474.31</v>
      </c>
      <c r="S47" s="14">
        <v>3427.37</v>
      </c>
      <c r="T47" s="14">
        <v>4744.3999999999996</v>
      </c>
      <c r="U47" s="14">
        <v>2970.38</v>
      </c>
      <c r="V47" s="14">
        <v>3649.54</v>
      </c>
      <c r="W47" s="14">
        <v>2284.91</v>
      </c>
      <c r="X47" s="257"/>
      <c r="Z47" s="259"/>
      <c r="AA47" s="17" t="s">
        <v>29</v>
      </c>
      <c r="AB47" s="14">
        <v>1459.82</v>
      </c>
      <c r="AC47" s="14">
        <v>2189.7199999999998</v>
      </c>
      <c r="AD47" s="14">
        <v>3193.35</v>
      </c>
      <c r="AE47" s="14">
        <v>3649.54</v>
      </c>
      <c r="AF47" s="14">
        <v>5474.31</v>
      </c>
      <c r="AG47" s="14">
        <v>5839.26</v>
      </c>
      <c r="AH47" s="14">
        <v>5474.31</v>
      </c>
      <c r="AI47" s="14">
        <v>4744.3999999999996</v>
      </c>
      <c r="AJ47" s="14">
        <v>3649.54</v>
      </c>
      <c r="AL47" s="259"/>
      <c r="AM47" s="17" t="s">
        <v>29</v>
      </c>
      <c r="AN47" s="14">
        <v>1459.82</v>
      </c>
      <c r="AO47" s="133">
        <f t="shared" si="0"/>
        <v>0</v>
      </c>
      <c r="AP47" s="14">
        <v>2189.7199999999998</v>
      </c>
      <c r="AQ47" s="133">
        <f t="shared" si="0"/>
        <v>0</v>
      </c>
      <c r="AR47" s="14">
        <v>3193.35</v>
      </c>
      <c r="AS47" s="133">
        <f t="shared" ref="AS47" si="281">(AR47-AR46)/AR46</f>
        <v>0</v>
      </c>
      <c r="AT47" s="14">
        <v>3649.54</v>
      </c>
      <c r="AU47" s="133">
        <f t="shared" ref="AU47" si="282">(AT47-AT46)/AT46</f>
        <v>0</v>
      </c>
      <c r="AV47" s="14">
        <v>5474.31</v>
      </c>
      <c r="AW47" s="133">
        <f t="shared" ref="AW47" si="283">(AV47-AV46)/AV46</f>
        <v>0</v>
      </c>
      <c r="AX47" s="14">
        <v>5839.26</v>
      </c>
      <c r="AY47" s="133">
        <f t="shared" ref="AY47" si="284">(AX47-AX46)/AX46</f>
        <v>0</v>
      </c>
      <c r="AZ47" s="14">
        <v>5474.31</v>
      </c>
      <c r="BA47" s="133">
        <f t="shared" ref="BA47" si="285">(AZ47-AZ46)/AZ46</f>
        <v>0</v>
      </c>
      <c r="BB47" s="14">
        <v>4744.3999999999996</v>
      </c>
      <c r="BC47" s="133">
        <f t="shared" ref="BC47" si="286">(BB47-BB46)/BB46</f>
        <v>0</v>
      </c>
      <c r="BD47" s="14">
        <v>3649.54</v>
      </c>
      <c r="BE47" s="133">
        <f t="shared" ref="BE47" si="287">(BD47-BD46)/BD46</f>
        <v>0</v>
      </c>
      <c r="BH47" s="259"/>
      <c r="BI47" s="17" t="s">
        <v>29</v>
      </c>
      <c r="BJ47" s="14">
        <v>3649.54</v>
      </c>
      <c r="BK47" s="133">
        <f t="shared" si="8"/>
        <v>0</v>
      </c>
    </row>
    <row r="48" spans="1:63" x14ac:dyDescent="0.25">
      <c r="A48" s="259"/>
      <c r="B48" s="17" t="s">
        <v>30</v>
      </c>
      <c r="C48" s="14">
        <v>1459.82</v>
      </c>
      <c r="D48" s="14">
        <v>915.46</v>
      </c>
      <c r="E48" s="14">
        <v>2288.64</v>
      </c>
      <c r="F48" s="14">
        <v>2189.7199999999998</v>
      </c>
      <c r="G48" s="14">
        <v>1373.18</v>
      </c>
      <c r="H48" s="14">
        <v>2288.64</v>
      </c>
      <c r="I48" s="14">
        <v>3193.35</v>
      </c>
      <c r="J48" s="14">
        <v>2002.56</v>
      </c>
      <c r="K48" s="14">
        <v>2288.64</v>
      </c>
      <c r="L48" s="14">
        <v>3649.54</v>
      </c>
      <c r="M48" s="14">
        <v>2288.64</v>
      </c>
      <c r="N48" s="14">
        <v>5474.31</v>
      </c>
      <c r="O48" s="14">
        <v>3432.96</v>
      </c>
      <c r="P48" s="14">
        <v>5839.26</v>
      </c>
      <c r="Q48" s="14">
        <v>3661.82</v>
      </c>
      <c r="R48" s="14">
        <v>5474.31</v>
      </c>
      <c r="S48" s="14">
        <v>3432.96</v>
      </c>
      <c r="T48" s="14">
        <v>4744.3999999999996</v>
      </c>
      <c r="U48" s="14">
        <v>2975.23</v>
      </c>
      <c r="V48" s="14">
        <v>3649.54</v>
      </c>
      <c r="W48" s="14">
        <v>2288.64</v>
      </c>
      <c r="X48" s="257"/>
      <c r="Z48" s="259"/>
      <c r="AA48" s="17" t="s">
        <v>30</v>
      </c>
      <c r="AB48" s="14">
        <v>1459.82</v>
      </c>
      <c r="AC48" s="14">
        <v>2189.7199999999998</v>
      </c>
      <c r="AD48" s="14">
        <v>3193.35</v>
      </c>
      <c r="AE48" s="14">
        <v>3649.54</v>
      </c>
      <c r="AF48" s="14">
        <v>5474.31</v>
      </c>
      <c r="AG48" s="14">
        <v>5839.26</v>
      </c>
      <c r="AH48" s="14">
        <v>5474.31</v>
      </c>
      <c r="AI48" s="14">
        <v>4744.3999999999996</v>
      </c>
      <c r="AJ48" s="14">
        <v>3649.54</v>
      </c>
      <c r="AL48" s="259"/>
      <c r="AM48" s="17" t="s">
        <v>30</v>
      </c>
      <c r="AN48" s="14">
        <v>1459.82</v>
      </c>
      <c r="AO48" s="133">
        <f t="shared" si="0"/>
        <v>0</v>
      </c>
      <c r="AP48" s="14">
        <v>2189.7199999999998</v>
      </c>
      <c r="AQ48" s="133">
        <f t="shared" si="0"/>
        <v>0</v>
      </c>
      <c r="AR48" s="14">
        <v>3193.35</v>
      </c>
      <c r="AS48" s="133">
        <f t="shared" ref="AS48" si="288">(AR48-AR47)/AR47</f>
        <v>0</v>
      </c>
      <c r="AT48" s="14">
        <v>3649.54</v>
      </c>
      <c r="AU48" s="133">
        <f t="shared" ref="AU48" si="289">(AT48-AT47)/AT47</f>
        <v>0</v>
      </c>
      <c r="AV48" s="14">
        <v>5474.31</v>
      </c>
      <c r="AW48" s="133">
        <f t="shared" ref="AW48" si="290">(AV48-AV47)/AV47</f>
        <v>0</v>
      </c>
      <c r="AX48" s="14">
        <v>5839.26</v>
      </c>
      <c r="AY48" s="133">
        <f t="shared" ref="AY48" si="291">(AX48-AX47)/AX47</f>
        <v>0</v>
      </c>
      <c r="AZ48" s="14">
        <v>5474.31</v>
      </c>
      <c r="BA48" s="133">
        <f t="shared" ref="BA48" si="292">(AZ48-AZ47)/AZ47</f>
        <v>0</v>
      </c>
      <c r="BB48" s="14">
        <v>4744.3999999999996</v>
      </c>
      <c r="BC48" s="133">
        <f t="shared" ref="BC48" si="293">(BB48-BB47)/BB47</f>
        <v>0</v>
      </c>
      <c r="BD48" s="14">
        <v>3649.54</v>
      </c>
      <c r="BE48" s="133">
        <f t="shared" ref="BE48" si="294">(BD48-BD47)/BD47</f>
        <v>0</v>
      </c>
      <c r="BH48" s="259"/>
      <c r="BI48" s="17" t="s">
        <v>30</v>
      </c>
      <c r="BJ48" s="14">
        <v>3649.54</v>
      </c>
      <c r="BK48" s="133">
        <f t="shared" si="8"/>
        <v>0</v>
      </c>
    </row>
    <row r="49" spans="1:63" x14ac:dyDescent="0.25">
      <c r="A49" s="259"/>
      <c r="B49" s="17" t="s">
        <v>31</v>
      </c>
      <c r="C49" s="14">
        <v>1459.82</v>
      </c>
      <c r="D49" s="14">
        <v>915.46</v>
      </c>
      <c r="E49" s="14">
        <v>2288.64</v>
      </c>
      <c r="F49" s="14">
        <v>2189.7199999999998</v>
      </c>
      <c r="G49" s="14">
        <v>1373.18</v>
      </c>
      <c r="H49" s="14">
        <v>2288.64</v>
      </c>
      <c r="I49" s="14">
        <v>3193.35</v>
      </c>
      <c r="J49" s="14">
        <v>2002.56</v>
      </c>
      <c r="K49" s="14">
        <v>2288.64</v>
      </c>
      <c r="L49" s="14">
        <v>3649.54</v>
      </c>
      <c r="M49" s="14">
        <v>2288.64</v>
      </c>
      <c r="N49" s="14">
        <v>5474.31</v>
      </c>
      <c r="O49" s="14">
        <v>3432.96</v>
      </c>
      <c r="P49" s="14">
        <v>5839.26</v>
      </c>
      <c r="Q49" s="14">
        <v>3661.82</v>
      </c>
      <c r="R49" s="14">
        <v>5474.31</v>
      </c>
      <c r="S49" s="14">
        <v>3432.96</v>
      </c>
      <c r="T49" s="14">
        <v>4744.3999999999996</v>
      </c>
      <c r="U49" s="14">
        <v>2975.23</v>
      </c>
      <c r="V49" s="14">
        <v>3649.54</v>
      </c>
      <c r="W49" s="14">
        <v>2288.64</v>
      </c>
      <c r="X49" s="257"/>
      <c r="Z49" s="259"/>
      <c r="AA49" s="17" t="s">
        <v>31</v>
      </c>
      <c r="AB49" s="14">
        <v>1459.82</v>
      </c>
      <c r="AC49" s="14">
        <v>2189.7199999999998</v>
      </c>
      <c r="AD49" s="14">
        <v>3193.35</v>
      </c>
      <c r="AE49" s="14">
        <v>3649.54</v>
      </c>
      <c r="AF49" s="14">
        <v>5474.31</v>
      </c>
      <c r="AG49" s="14">
        <v>5839.26</v>
      </c>
      <c r="AH49" s="14">
        <v>5474.31</v>
      </c>
      <c r="AI49" s="14">
        <v>4744.3999999999996</v>
      </c>
      <c r="AJ49" s="14">
        <v>3649.54</v>
      </c>
      <c r="AL49" s="259"/>
      <c r="AM49" s="17" t="s">
        <v>31</v>
      </c>
      <c r="AN49" s="14">
        <v>1459.82</v>
      </c>
      <c r="AO49" s="133">
        <f t="shared" si="0"/>
        <v>0</v>
      </c>
      <c r="AP49" s="14">
        <v>2189.7199999999998</v>
      </c>
      <c r="AQ49" s="133">
        <f t="shared" si="0"/>
        <v>0</v>
      </c>
      <c r="AR49" s="14">
        <v>3193.35</v>
      </c>
      <c r="AS49" s="133">
        <f t="shared" ref="AS49" si="295">(AR49-AR48)/AR48</f>
        <v>0</v>
      </c>
      <c r="AT49" s="14">
        <v>3649.54</v>
      </c>
      <c r="AU49" s="133">
        <f t="shared" ref="AU49" si="296">(AT49-AT48)/AT48</f>
        <v>0</v>
      </c>
      <c r="AV49" s="14">
        <v>5474.31</v>
      </c>
      <c r="AW49" s="133">
        <f t="shared" ref="AW49" si="297">(AV49-AV48)/AV48</f>
        <v>0</v>
      </c>
      <c r="AX49" s="14">
        <v>5839.26</v>
      </c>
      <c r="AY49" s="133">
        <f t="shared" ref="AY49" si="298">(AX49-AX48)/AX48</f>
        <v>0</v>
      </c>
      <c r="AZ49" s="14">
        <v>5474.31</v>
      </c>
      <c r="BA49" s="133">
        <f t="shared" ref="BA49" si="299">(AZ49-AZ48)/AZ48</f>
        <v>0</v>
      </c>
      <c r="BB49" s="14">
        <v>4744.3999999999996</v>
      </c>
      <c r="BC49" s="133">
        <f t="shared" ref="BC49" si="300">(BB49-BB48)/BB48</f>
        <v>0</v>
      </c>
      <c r="BD49" s="14">
        <v>3649.54</v>
      </c>
      <c r="BE49" s="133">
        <f t="shared" ref="BE49" si="301">(BD49-BD48)/BD48</f>
        <v>0</v>
      </c>
      <c r="BH49" s="259"/>
      <c r="BI49" s="17" t="s">
        <v>31</v>
      </c>
      <c r="BJ49" s="14">
        <v>3649.54</v>
      </c>
      <c r="BK49" s="133">
        <f t="shared" si="8"/>
        <v>0</v>
      </c>
    </row>
    <row r="50" spans="1:63" x14ac:dyDescent="0.25">
      <c r="A50" s="259"/>
      <c r="B50" s="17" t="s">
        <v>32</v>
      </c>
      <c r="C50" s="14">
        <v>1459.82</v>
      </c>
      <c r="D50" s="14">
        <v>915.46</v>
      </c>
      <c r="E50" s="14">
        <v>2288.64</v>
      </c>
      <c r="F50" s="14">
        <v>2189.7199999999998</v>
      </c>
      <c r="G50" s="14">
        <v>1373.18</v>
      </c>
      <c r="H50" s="14">
        <v>2288.64</v>
      </c>
      <c r="I50" s="14">
        <v>3193.35</v>
      </c>
      <c r="J50" s="14">
        <v>2002.56</v>
      </c>
      <c r="K50" s="14">
        <v>2288.64</v>
      </c>
      <c r="L50" s="14">
        <v>3649.54</v>
      </c>
      <c r="M50" s="14">
        <v>2288.64</v>
      </c>
      <c r="N50" s="14">
        <v>5474.31</v>
      </c>
      <c r="O50" s="14">
        <v>3432.96</v>
      </c>
      <c r="P50" s="14">
        <v>5839.26</v>
      </c>
      <c r="Q50" s="14">
        <v>3661.82</v>
      </c>
      <c r="R50" s="14">
        <v>5474.31</v>
      </c>
      <c r="S50" s="14">
        <v>3432.96</v>
      </c>
      <c r="T50" s="14">
        <v>4744.3999999999996</v>
      </c>
      <c r="U50" s="14">
        <v>2975.23</v>
      </c>
      <c r="V50" s="14">
        <v>3649.54</v>
      </c>
      <c r="W50" s="14">
        <v>2288.64</v>
      </c>
      <c r="X50" s="257"/>
      <c r="Z50" s="259"/>
      <c r="AA50" s="17" t="s">
        <v>32</v>
      </c>
      <c r="AB50" s="14">
        <v>1459.82</v>
      </c>
      <c r="AC50" s="14">
        <v>2189.7199999999998</v>
      </c>
      <c r="AD50" s="14">
        <v>3193.35</v>
      </c>
      <c r="AE50" s="14">
        <v>3649.54</v>
      </c>
      <c r="AF50" s="14">
        <v>5474.31</v>
      </c>
      <c r="AG50" s="14">
        <v>5839.26</v>
      </c>
      <c r="AH50" s="14">
        <v>5474.31</v>
      </c>
      <c r="AI50" s="14">
        <v>4744.3999999999996</v>
      </c>
      <c r="AJ50" s="14">
        <v>3649.54</v>
      </c>
      <c r="AL50" s="259"/>
      <c r="AM50" s="17" t="s">
        <v>32</v>
      </c>
      <c r="AN50" s="14">
        <v>1459.82</v>
      </c>
      <c r="AO50" s="133">
        <f t="shared" si="0"/>
        <v>0</v>
      </c>
      <c r="AP50" s="14">
        <v>2189.7199999999998</v>
      </c>
      <c r="AQ50" s="133">
        <f t="shared" si="0"/>
        <v>0</v>
      </c>
      <c r="AR50" s="14">
        <v>3193.35</v>
      </c>
      <c r="AS50" s="133">
        <f t="shared" ref="AS50" si="302">(AR50-AR49)/AR49</f>
        <v>0</v>
      </c>
      <c r="AT50" s="14">
        <v>3649.54</v>
      </c>
      <c r="AU50" s="133">
        <f t="shared" ref="AU50" si="303">(AT50-AT49)/AT49</f>
        <v>0</v>
      </c>
      <c r="AV50" s="14">
        <v>5474.31</v>
      </c>
      <c r="AW50" s="133">
        <f t="shared" ref="AW50" si="304">(AV50-AV49)/AV49</f>
        <v>0</v>
      </c>
      <c r="AX50" s="14">
        <v>5839.26</v>
      </c>
      <c r="AY50" s="133">
        <f t="shared" ref="AY50" si="305">(AX50-AX49)/AX49</f>
        <v>0</v>
      </c>
      <c r="AZ50" s="14">
        <v>5474.31</v>
      </c>
      <c r="BA50" s="133">
        <f t="shared" ref="BA50" si="306">(AZ50-AZ49)/AZ49</f>
        <v>0</v>
      </c>
      <c r="BB50" s="14">
        <v>4744.3999999999996</v>
      </c>
      <c r="BC50" s="133">
        <f t="shared" ref="BC50" si="307">(BB50-BB49)/BB49</f>
        <v>0</v>
      </c>
      <c r="BD50" s="14">
        <v>3649.54</v>
      </c>
      <c r="BE50" s="133">
        <f t="shared" ref="BE50" si="308">(BD50-BD49)/BD49</f>
        <v>0</v>
      </c>
      <c r="BH50" s="259"/>
      <c r="BI50" s="17" t="s">
        <v>32</v>
      </c>
      <c r="BJ50" s="14">
        <v>3649.54</v>
      </c>
      <c r="BK50" s="133">
        <f t="shared" si="8"/>
        <v>0</v>
      </c>
    </row>
    <row r="51" spans="1:63" x14ac:dyDescent="0.25">
      <c r="A51" s="259"/>
      <c r="B51" s="17" t="s">
        <v>33</v>
      </c>
      <c r="C51" s="14">
        <v>1459.82</v>
      </c>
      <c r="D51" s="14">
        <v>915.46</v>
      </c>
      <c r="E51" s="14">
        <v>2288.64</v>
      </c>
      <c r="F51" s="14">
        <v>2189.7199999999998</v>
      </c>
      <c r="G51" s="14">
        <v>1373.18</v>
      </c>
      <c r="H51" s="14">
        <v>2288.64</v>
      </c>
      <c r="I51" s="14">
        <v>3193.35</v>
      </c>
      <c r="J51" s="14">
        <v>2002.56</v>
      </c>
      <c r="K51" s="14">
        <v>2288.64</v>
      </c>
      <c r="L51" s="14">
        <v>3649.54</v>
      </c>
      <c r="M51" s="14">
        <v>2288.64</v>
      </c>
      <c r="N51" s="14">
        <v>5474.31</v>
      </c>
      <c r="O51" s="14">
        <v>3432.96</v>
      </c>
      <c r="P51" s="14">
        <v>5839.26</v>
      </c>
      <c r="Q51" s="14">
        <v>3661.82</v>
      </c>
      <c r="R51" s="14">
        <v>5474.31</v>
      </c>
      <c r="S51" s="14">
        <v>3432.96</v>
      </c>
      <c r="T51" s="14">
        <v>4744.3999999999996</v>
      </c>
      <c r="U51" s="14">
        <v>2975.23</v>
      </c>
      <c r="V51" s="14">
        <v>3649.54</v>
      </c>
      <c r="W51" s="14">
        <v>2288.64</v>
      </c>
      <c r="X51" s="257"/>
      <c r="Z51" s="259"/>
      <c r="AA51" s="17" t="s">
        <v>33</v>
      </c>
      <c r="AB51" s="14">
        <v>1459.82</v>
      </c>
      <c r="AC51" s="14">
        <v>2189.7199999999998</v>
      </c>
      <c r="AD51" s="14">
        <v>3193.35</v>
      </c>
      <c r="AE51" s="14">
        <v>3649.54</v>
      </c>
      <c r="AF51" s="14">
        <v>5474.31</v>
      </c>
      <c r="AG51" s="14">
        <v>5839.26</v>
      </c>
      <c r="AH51" s="14">
        <v>5474.31</v>
      </c>
      <c r="AI51" s="14">
        <v>4744.3999999999996</v>
      </c>
      <c r="AJ51" s="14">
        <v>3649.54</v>
      </c>
      <c r="AL51" s="259"/>
      <c r="AM51" s="17" t="s">
        <v>33</v>
      </c>
      <c r="AN51" s="14">
        <v>1459.82</v>
      </c>
      <c r="AO51" s="133">
        <f t="shared" si="0"/>
        <v>0</v>
      </c>
      <c r="AP51" s="14">
        <v>2189.7199999999998</v>
      </c>
      <c r="AQ51" s="133">
        <f t="shared" si="0"/>
        <v>0</v>
      </c>
      <c r="AR51" s="14">
        <v>3193.35</v>
      </c>
      <c r="AS51" s="133">
        <f t="shared" ref="AS51" si="309">(AR51-AR50)/AR50</f>
        <v>0</v>
      </c>
      <c r="AT51" s="14">
        <v>3649.54</v>
      </c>
      <c r="AU51" s="133">
        <f t="shared" ref="AU51" si="310">(AT51-AT50)/AT50</f>
        <v>0</v>
      </c>
      <c r="AV51" s="14">
        <v>5474.31</v>
      </c>
      <c r="AW51" s="133">
        <f t="shared" ref="AW51" si="311">(AV51-AV50)/AV50</f>
        <v>0</v>
      </c>
      <c r="AX51" s="14">
        <v>5839.26</v>
      </c>
      <c r="AY51" s="133">
        <f t="shared" ref="AY51" si="312">(AX51-AX50)/AX50</f>
        <v>0</v>
      </c>
      <c r="AZ51" s="14">
        <v>5474.31</v>
      </c>
      <c r="BA51" s="133">
        <f t="shared" ref="BA51" si="313">(AZ51-AZ50)/AZ50</f>
        <v>0</v>
      </c>
      <c r="BB51" s="14">
        <v>4744.3999999999996</v>
      </c>
      <c r="BC51" s="133">
        <f t="shared" ref="BC51" si="314">(BB51-BB50)/BB50</f>
        <v>0</v>
      </c>
      <c r="BD51" s="14">
        <v>3649.54</v>
      </c>
      <c r="BE51" s="133">
        <f t="shared" ref="BE51" si="315">(BD51-BD50)/BD50</f>
        <v>0</v>
      </c>
      <c r="BH51" s="259"/>
      <c r="BI51" s="17" t="s">
        <v>33</v>
      </c>
      <c r="BJ51" s="14">
        <v>3649.54</v>
      </c>
      <c r="BK51" s="133">
        <f t="shared" si="8"/>
        <v>0</v>
      </c>
    </row>
    <row r="52" spans="1:63" x14ac:dyDescent="0.25">
      <c r="A52" s="260"/>
      <c r="B52" s="17" t="s">
        <v>34</v>
      </c>
      <c r="C52" s="14">
        <v>1459.82</v>
      </c>
      <c r="D52" s="14">
        <v>915.46</v>
      </c>
      <c r="E52" s="14">
        <v>2288.64</v>
      </c>
      <c r="F52" s="14">
        <v>2189.7199999999998</v>
      </c>
      <c r="G52" s="14">
        <v>1373.18</v>
      </c>
      <c r="H52" s="14">
        <v>2288.64</v>
      </c>
      <c r="I52" s="14">
        <v>3193.35</v>
      </c>
      <c r="J52" s="14">
        <v>2002.56</v>
      </c>
      <c r="K52" s="14">
        <v>2288.64</v>
      </c>
      <c r="L52" s="14">
        <v>3649.54</v>
      </c>
      <c r="M52" s="14">
        <v>2288.64</v>
      </c>
      <c r="N52" s="14">
        <v>5474.31</v>
      </c>
      <c r="O52" s="14">
        <v>3432.96</v>
      </c>
      <c r="P52" s="14">
        <v>5839.26</v>
      </c>
      <c r="Q52" s="14">
        <v>3661.82</v>
      </c>
      <c r="R52" s="14">
        <v>5474.31</v>
      </c>
      <c r="S52" s="14">
        <v>3432.96</v>
      </c>
      <c r="T52" s="14">
        <v>4744.3999999999996</v>
      </c>
      <c r="U52" s="14">
        <v>2975.23</v>
      </c>
      <c r="V52" s="14">
        <v>3649.54</v>
      </c>
      <c r="W52" s="14">
        <v>2288.64</v>
      </c>
      <c r="X52" s="257"/>
      <c r="Z52" s="260"/>
      <c r="AA52" s="17" t="s">
        <v>34</v>
      </c>
      <c r="AB52" s="14">
        <v>1459.82</v>
      </c>
      <c r="AC52" s="14">
        <v>2189.7199999999998</v>
      </c>
      <c r="AD52" s="14">
        <v>3193.35</v>
      </c>
      <c r="AE52" s="14">
        <v>3649.54</v>
      </c>
      <c r="AF52" s="14">
        <v>5474.31</v>
      </c>
      <c r="AG52" s="14">
        <v>5839.26</v>
      </c>
      <c r="AH52" s="14">
        <v>5474.31</v>
      </c>
      <c r="AI52" s="14">
        <v>4744.3999999999996</v>
      </c>
      <c r="AJ52" s="14">
        <v>3649.54</v>
      </c>
      <c r="AL52" s="260"/>
      <c r="AM52" s="17" t="s">
        <v>34</v>
      </c>
      <c r="AN52" s="14">
        <v>1459.82</v>
      </c>
      <c r="AO52" s="133">
        <f t="shared" si="0"/>
        <v>0</v>
      </c>
      <c r="AP52" s="14">
        <v>2189.7199999999998</v>
      </c>
      <c r="AQ52" s="133">
        <f t="shared" si="0"/>
        <v>0</v>
      </c>
      <c r="AR52" s="14">
        <v>3193.35</v>
      </c>
      <c r="AS52" s="133">
        <f t="shared" ref="AS52" si="316">(AR52-AR51)/AR51</f>
        <v>0</v>
      </c>
      <c r="AT52" s="14">
        <v>3649.54</v>
      </c>
      <c r="AU52" s="133">
        <f t="shared" ref="AU52" si="317">(AT52-AT51)/AT51</f>
        <v>0</v>
      </c>
      <c r="AV52" s="14">
        <v>5474.31</v>
      </c>
      <c r="AW52" s="133">
        <f t="shared" ref="AW52" si="318">(AV52-AV51)/AV51</f>
        <v>0</v>
      </c>
      <c r="AX52" s="14">
        <v>5839.26</v>
      </c>
      <c r="AY52" s="133">
        <f t="shared" ref="AY52" si="319">(AX52-AX51)/AX51</f>
        <v>0</v>
      </c>
      <c r="AZ52" s="14">
        <v>5474.31</v>
      </c>
      <c r="BA52" s="133">
        <f t="shared" ref="BA52" si="320">(AZ52-AZ51)/AZ51</f>
        <v>0</v>
      </c>
      <c r="BB52" s="14">
        <v>4744.3999999999996</v>
      </c>
      <c r="BC52" s="133">
        <f t="shared" ref="BC52" si="321">(BB52-BB51)/BB51</f>
        <v>0</v>
      </c>
      <c r="BD52" s="14">
        <v>3649.54</v>
      </c>
      <c r="BE52" s="133">
        <f t="shared" ref="BE52" si="322">(BD52-BD51)/BD51</f>
        <v>0</v>
      </c>
      <c r="BH52" s="260"/>
      <c r="BI52" s="17" t="s">
        <v>34</v>
      </c>
      <c r="BJ52" s="14">
        <v>3649.54</v>
      </c>
      <c r="BK52" s="133">
        <f t="shared" si="8"/>
        <v>0</v>
      </c>
    </row>
    <row r="53" spans="1:63" x14ac:dyDescent="0.25">
      <c r="A53" s="258">
        <v>2020</v>
      </c>
      <c r="B53" s="17" t="s">
        <v>16</v>
      </c>
      <c r="C53" s="14">
        <v>1459.82</v>
      </c>
      <c r="D53" s="14">
        <v>915.46</v>
      </c>
      <c r="E53" s="14">
        <v>2288.64</v>
      </c>
      <c r="F53" s="14">
        <v>2189.7199999999998</v>
      </c>
      <c r="G53" s="14">
        <v>1373.18</v>
      </c>
      <c r="H53" s="14">
        <v>2288.64</v>
      </c>
      <c r="I53" s="14">
        <v>3193.35</v>
      </c>
      <c r="J53" s="14">
        <v>2002.56</v>
      </c>
      <c r="K53" s="14">
        <v>2288.64</v>
      </c>
      <c r="L53" s="14">
        <v>3649.54</v>
      </c>
      <c r="M53" s="14">
        <v>2288.64</v>
      </c>
      <c r="N53" s="14">
        <v>5474.31</v>
      </c>
      <c r="O53" s="14">
        <v>3432.96</v>
      </c>
      <c r="P53" s="14">
        <v>5839.26</v>
      </c>
      <c r="Q53" s="14">
        <v>3661.82</v>
      </c>
      <c r="R53" s="14">
        <v>5474.31</v>
      </c>
      <c r="S53" s="14">
        <v>3432.96</v>
      </c>
      <c r="T53" s="14">
        <v>4744.3999999999996</v>
      </c>
      <c r="U53" s="14">
        <v>2975.23</v>
      </c>
      <c r="V53" s="14">
        <v>3649.54</v>
      </c>
      <c r="W53" s="14">
        <v>2288.64</v>
      </c>
      <c r="X53" s="257"/>
      <c r="Z53" s="258">
        <v>2020</v>
      </c>
      <c r="AA53" s="17" t="s">
        <v>16</v>
      </c>
      <c r="AB53" s="14">
        <v>1459.82</v>
      </c>
      <c r="AC53" s="14">
        <v>2189.7199999999998</v>
      </c>
      <c r="AD53" s="14">
        <v>3193.35</v>
      </c>
      <c r="AE53" s="14">
        <v>3649.54</v>
      </c>
      <c r="AF53" s="14">
        <v>5474.31</v>
      </c>
      <c r="AG53" s="14">
        <v>5839.26</v>
      </c>
      <c r="AH53" s="14">
        <v>5474.31</v>
      </c>
      <c r="AI53" s="14">
        <v>4744.3999999999996</v>
      </c>
      <c r="AJ53" s="14">
        <v>3649.54</v>
      </c>
      <c r="AL53" s="258">
        <v>2020</v>
      </c>
      <c r="AM53" s="17" t="s">
        <v>16</v>
      </c>
      <c r="AN53" s="14">
        <v>1459.82</v>
      </c>
      <c r="AO53" s="133">
        <f t="shared" si="0"/>
        <v>0</v>
      </c>
      <c r="AP53" s="14">
        <v>2189.7199999999998</v>
      </c>
      <c r="AQ53" s="133">
        <f t="shared" si="0"/>
        <v>0</v>
      </c>
      <c r="AR53" s="14">
        <v>3193.35</v>
      </c>
      <c r="AS53" s="133">
        <f t="shared" ref="AS53" si="323">(AR53-AR52)/AR52</f>
        <v>0</v>
      </c>
      <c r="AT53" s="14">
        <v>3649.54</v>
      </c>
      <c r="AU53" s="133">
        <f t="shared" ref="AU53" si="324">(AT53-AT52)/AT52</f>
        <v>0</v>
      </c>
      <c r="AV53" s="14">
        <v>5474.31</v>
      </c>
      <c r="AW53" s="133">
        <f t="shared" ref="AW53" si="325">(AV53-AV52)/AV52</f>
        <v>0</v>
      </c>
      <c r="AX53" s="14">
        <v>5839.26</v>
      </c>
      <c r="AY53" s="133">
        <f t="shared" ref="AY53" si="326">(AX53-AX52)/AX52</f>
        <v>0</v>
      </c>
      <c r="AZ53" s="14">
        <v>5474.31</v>
      </c>
      <c r="BA53" s="133">
        <f t="shared" ref="BA53" si="327">(AZ53-AZ52)/AZ52</f>
        <v>0</v>
      </c>
      <c r="BB53" s="14">
        <v>4744.3999999999996</v>
      </c>
      <c r="BC53" s="133">
        <f t="shared" ref="BC53" si="328">(BB53-BB52)/BB52</f>
        <v>0</v>
      </c>
      <c r="BD53" s="14">
        <v>3649.54</v>
      </c>
      <c r="BE53" s="133">
        <f t="shared" ref="BE53" si="329">(BD53-BD52)/BD52</f>
        <v>0</v>
      </c>
      <c r="BH53" s="258">
        <v>2020</v>
      </c>
      <c r="BI53" s="17" t="s">
        <v>16</v>
      </c>
      <c r="BJ53" s="14">
        <v>3649.54</v>
      </c>
      <c r="BK53" s="133">
        <f t="shared" si="8"/>
        <v>0</v>
      </c>
    </row>
    <row r="54" spans="1:63" x14ac:dyDescent="0.25">
      <c r="A54" s="259"/>
      <c r="B54" s="17" t="s">
        <v>22</v>
      </c>
      <c r="C54" s="14">
        <v>1459.82</v>
      </c>
      <c r="D54" s="14">
        <v>936.98</v>
      </c>
      <c r="E54" s="14">
        <v>2342.46</v>
      </c>
      <c r="F54" s="14">
        <v>2189.7199999999998</v>
      </c>
      <c r="G54" s="14">
        <v>1405.48</v>
      </c>
      <c r="H54" s="14">
        <v>2342.46</v>
      </c>
      <c r="I54" s="14">
        <v>3193.35</v>
      </c>
      <c r="J54" s="14">
        <v>2049.65</v>
      </c>
      <c r="K54" s="14">
        <v>2342.46</v>
      </c>
      <c r="L54" s="14">
        <v>3649.54</v>
      </c>
      <c r="M54" s="14">
        <v>2342.46</v>
      </c>
      <c r="N54" s="14">
        <v>5474.31</v>
      </c>
      <c r="O54" s="14">
        <v>3513.69</v>
      </c>
      <c r="P54" s="14">
        <v>5839.26</v>
      </c>
      <c r="Q54" s="14">
        <v>3747.94</v>
      </c>
      <c r="R54" s="14">
        <v>5474.31</v>
      </c>
      <c r="S54" s="14">
        <v>3513.69</v>
      </c>
      <c r="T54" s="14">
        <v>4744.3999999999996</v>
      </c>
      <c r="U54" s="14">
        <v>3045.2</v>
      </c>
      <c r="V54" s="14">
        <v>3649.54</v>
      </c>
      <c r="W54" s="14">
        <v>2342.46</v>
      </c>
      <c r="X54" s="257"/>
      <c r="Z54" s="259"/>
      <c r="AA54" s="17" t="s">
        <v>22</v>
      </c>
      <c r="AB54" s="14">
        <v>1459.82</v>
      </c>
      <c r="AC54" s="14">
        <v>2189.7199999999998</v>
      </c>
      <c r="AD54" s="14">
        <v>3193.35</v>
      </c>
      <c r="AE54" s="14">
        <v>3649.54</v>
      </c>
      <c r="AF54" s="14">
        <v>5474.31</v>
      </c>
      <c r="AG54" s="14">
        <v>5839.26</v>
      </c>
      <c r="AH54" s="14">
        <v>5474.31</v>
      </c>
      <c r="AI54" s="14">
        <v>4744.3999999999996</v>
      </c>
      <c r="AJ54" s="14">
        <v>3649.54</v>
      </c>
      <c r="AL54" s="259"/>
      <c r="AM54" s="17" t="s">
        <v>22</v>
      </c>
      <c r="AN54" s="14">
        <v>1459.82</v>
      </c>
      <c r="AO54" s="133">
        <f t="shared" si="0"/>
        <v>0</v>
      </c>
      <c r="AP54" s="14">
        <v>2189.7199999999998</v>
      </c>
      <c r="AQ54" s="133">
        <f t="shared" si="0"/>
        <v>0</v>
      </c>
      <c r="AR54" s="14">
        <v>3193.35</v>
      </c>
      <c r="AS54" s="133">
        <f t="shared" ref="AS54" si="330">(AR54-AR53)/AR53</f>
        <v>0</v>
      </c>
      <c r="AT54" s="14">
        <v>3649.54</v>
      </c>
      <c r="AU54" s="133">
        <f t="shared" ref="AU54" si="331">(AT54-AT53)/AT53</f>
        <v>0</v>
      </c>
      <c r="AV54" s="14">
        <v>5474.31</v>
      </c>
      <c r="AW54" s="133">
        <f t="shared" ref="AW54" si="332">(AV54-AV53)/AV53</f>
        <v>0</v>
      </c>
      <c r="AX54" s="14">
        <v>5839.26</v>
      </c>
      <c r="AY54" s="133">
        <f t="shared" ref="AY54" si="333">(AX54-AX53)/AX53</f>
        <v>0</v>
      </c>
      <c r="AZ54" s="14">
        <v>5474.31</v>
      </c>
      <c r="BA54" s="133">
        <f t="shared" ref="BA54" si="334">(AZ54-AZ53)/AZ53</f>
        <v>0</v>
      </c>
      <c r="BB54" s="14">
        <v>4744.3999999999996</v>
      </c>
      <c r="BC54" s="133">
        <f t="shared" ref="BC54" si="335">(BB54-BB53)/BB53</f>
        <v>0</v>
      </c>
      <c r="BD54" s="14">
        <v>3649.54</v>
      </c>
      <c r="BE54" s="133">
        <f t="shared" ref="BE54" si="336">(BD54-BD53)/BD53</f>
        <v>0</v>
      </c>
      <c r="BH54" s="259"/>
      <c r="BI54" s="17" t="s">
        <v>22</v>
      </c>
      <c r="BJ54" s="14">
        <v>3649.54</v>
      </c>
      <c r="BK54" s="133">
        <f t="shared" si="8"/>
        <v>0</v>
      </c>
    </row>
    <row r="55" spans="1:63" x14ac:dyDescent="0.25">
      <c r="A55" s="259"/>
      <c r="B55" s="17" t="s">
        <v>23</v>
      </c>
      <c r="C55" s="14">
        <v>1459.82</v>
      </c>
      <c r="D55" s="14">
        <v>936.98</v>
      </c>
      <c r="E55" s="14">
        <v>2342.46</v>
      </c>
      <c r="F55" s="14">
        <v>2189.7199999999998</v>
      </c>
      <c r="G55" s="14">
        <v>1405.48</v>
      </c>
      <c r="H55" s="14">
        <v>2342.46</v>
      </c>
      <c r="I55" s="14">
        <v>3193.35</v>
      </c>
      <c r="J55" s="14">
        <v>2049.65</v>
      </c>
      <c r="K55" s="14">
        <v>2342.46</v>
      </c>
      <c r="L55" s="14">
        <v>3649.54</v>
      </c>
      <c r="M55" s="14">
        <v>2342.46</v>
      </c>
      <c r="N55" s="14">
        <v>5474.31</v>
      </c>
      <c r="O55" s="14">
        <v>3513.69</v>
      </c>
      <c r="P55" s="14">
        <v>5839.26</v>
      </c>
      <c r="Q55" s="14">
        <v>3747.94</v>
      </c>
      <c r="R55" s="14">
        <v>5474.31</v>
      </c>
      <c r="S55" s="14">
        <v>3513.69</v>
      </c>
      <c r="T55" s="14">
        <v>4744.3999999999996</v>
      </c>
      <c r="U55" s="14">
        <v>3045.2</v>
      </c>
      <c r="V55" s="14">
        <v>3649.54</v>
      </c>
      <c r="W55" s="14">
        <v>2342.46</v>
      </c>
      <c r="X55" s="257"/>
      <c r="Z55" s="259"/>
      <c r="AA55" s="17" t="s">
        <v>23</v>
      </c>
      <c r="AB55" s="14">
        <v>1459.82</v>
      </c>
      <c r="AC55" s="14">
        <v>2189.7199999999998</v>
      </c>
      <c r="AD55" s="14">
        <v>3193.35</v>
      </c>
      <c r="AE55" s="14">
        <v>3649.54</v>
      </c>
      <c r="AF55" s="14">
        <v>5474.31</v>
      </c>
      <c r="AG55" s="14">
        <v>5839.26</v>
      </c>
      <c r="AH55" s="14">
        <v>5474.31</v>
      </c>
      <c r="AI55" s="14">
        <v>4744.3999999999996</v>
      </c>
      <c r="AJ55" s="14">
        <v>3649.54</v>
      </c>
      <c r="AL55" s="259"/>
      <c r="AM55" s="17" t="s">
        <v>23</v>
      </c>
      <c r="AN55" s="14">
        <v>1459.82</v>
      </c>
      <c r="AO55" s="133">
        <f t="shared" si="0"/>
        <v>0</v>
      </c>
      <c r="AP55" s="14">
        <v>2189.7199999999998</v>
      </c>
      <c r="AQ55" s="133">
        <f t="shared" si="0"/>
        <v>0</v>
      </c>
      <c r="AR55" s="14">
        <v>3193.35</v>
      </c>
      <c r="AS55" s="133">
        <f t="shared" ref="AS55" si="337">(AR55-AR54)/AR54</f>
        <v>0</v>
      </c>
      <c r="AT55" s="14">
        <v>3649.54</v>
      </c>
      <c r="AU55" s="133">
        <f t="shared" ref="AU55" si="338">(AT55-AT54)/AT54</f>
        <v>0</v>
      </c>
      <c r="AV55" s="14">
        <v>5474.31</v>
      </c>
      <c r="AW55" s="133">
        <f t="shared" ref="AW55" si="339">(AV55-AV54)/AV54</f>
        <v>0</v>
      </c>
      <c r="AX55" s="14">
        <v>5839.26</v>
      </c>
      <c r="AY55" s="133">
        <f t="shared" ref="AY55" si="340">(AX55-AX54)/AX54</f>
        <v>0</v>
      </c>
      <c r="AZ55" s="14">
        <v>5474.31</v>
      </c>
      <c r="BA55" s="133">
        <f t="shared" ref="BA55" si="341">(AZ55-AZ54)/AZ54</f>
        <v>0</v>
      </c>
      <c r="BB55" s="14">
        <v>4744.3999999999996</v>
      </c>
      <c r="BC55" s="133">
        <f t="shared" ref="BC55" si="342">(BB55-BB54)/BB54</f>
        <v>0</v>
      </c>
      <c r="BD55" s="14">
        <v>3649.54</v>
      </c>
      <c r="BE55" s="133">
        <f t="shared" ref="BE55" si="343">(BD55-BD54)/BD54</f>
        <v>0</v>
      </c>
      <c r="BH55" s="259"/>
      <c r="BI55" s="17" t="s">
        <v>23</v>
      </c>
      <c r="BJ55" s="14">
        <v>3649.54</v>
      </c>
      <c r="BK55" s="133">
        <f t="shared" si="8"/>
        <v>0</v>
      </c>
    </row>
    <row r="56" spans="1:63" x14ac:dyDescent="0.25">
      <c r="A56" s="259"/>
      <c r="B56" s="17" t="s">
        <v>24</v>
      </c>
      <c r="C56" s="14">
        <v>1459.82</v>
      </c>
      <c r="D56" s="14">
        <v>936.98</v>
      </c>
      <c r="E56" s="14">
        <v>2342.46</v>
      </c>
      <c r="F56" s="14">
        <v>2189.7199999999998</v>
      </c>
      <c r="G56" s="14">
        <v>1405.48</v>
      </c>
      <c r="H56" s="14">
        <v>2342.46</v>
      </c>
      <c r="I56" s="14">
        <v>3193.35</v>
      </c>
      <c r="J56" s="14">
        <v>2049.65</v>
      </c>
      <c r="K56" s="14">
        <v>2342.46</v>
      </c>
      <c r="L56" s="14">
        <v>3649.54</v>
      </c>
      <c r="M56" s="14">
        <v>2342.46</v>
      </c>
      <c r="N56" s="14">
        <v>5474.31</v>
      </c>
      <c r="O56" s="14">
        <v>3513.69</v>
      </c>
      <c r="P56" s="14">
        <v>5839.26</v>
      </c>
      <c r="Q56" s="14">
        <v>3747.94</v>
      </c>
      <c r="R56" s="14">
        <v>5474.31</v>
      </c>
      <c r="S56" s="14">
        <v>3513.69</v>
      </c>
      <c r="T56" s="14">
        <v>4744.3999999999996</v>
      </c>
      <c r="U56" s="14">
        <v>3045.2</v>
      </c>
      <c r="V56" s="14">
        <v>3649.54</v>
      </c>
      <c r="W56" s="14">
        <v>2342.46</v>
      </c>
      <c r="X56" s="257"/>
      <c r="Z56" s="259"/>
      <c r="AA56" s="17" t="s">
        <v>24</v>
      </c>
      <c r="AB56" s="14">
        <v>1459.82</v>
      </c>
      <c r="AC56" s="14">
        <v>2189.7199999999998</v>
      </c>
      <c r="AD56" s="14">
        <v>3193.35</v>
      </c>
      <c r="AE56" s="14">
        <v>3649.54</v>
      </c>
      <c r="AF56" s="14">
        <v>5474.31</v>
      </c>
      <c r="AG56" s="14">
        <v>5839.26</v>
      </c>
      <c r="AH56" s="14">
        <v>5474.31</v>
      </c>
      <c r="AI56" s="14">
        <v>4744.3999999999996</v>
      </c>
      <c r="AJ56" s="14">
        <v>3649.54</v>
      </c>
      <c r="AL56" s="259"/>
      <c r="AM56" s="17" t="s">
        <v>24</v>
      </c>
      <c r="AN56" s="14">
        <v>1459.82</v>
      </c>
      <c r="AO56" s="133">
        <f t="shared" si="0"/>
        <v>0</v>
      </c>
      <c r="AP56" s="14">
        <v>2189.7199999999998</v>
      </c>
      <c r="AQ56" s="133">
        <f t="shared" si="0"/>
        <v>0</v>
      </c>
      <c r="AR56" s="14">
        <v>3193.35</v>
      </c>
      <c r="AS56" s="133">
        <f t="shared" ref="AS56" si="344">(AR56-AR55)/AR55</f>
        <v>0</v>
      </c>
      <c r="AT56" s="14">
        <v>3649.54</v>
      </c>
      <c r="AU56" s="133">
        <f t="shared" ref="AU56" si="345">(AT56-AT55)/AT55</f>
        <v>0</v>
      </c>
      <c r="AV56" s="14">
        <v>5474.31</v>
      </c>
      <c r="AW56" s="133">
        <f t="shared" ref="AW56" si="346">(AV56-AV55)/AV55</f>
        <v>0</v>
      </c>
      <c r="AX56" s="14">
        <v>5839.26</v>
      </c>
      <c r="AY56" s="133">
        <f t="shared" ref="AY56" si="347">(AX56-AX55)/AX55</f>
        <v>0</v>
      </c>
      <c r="AZ56" s="14">
        <v>5474.31</v>
      </c>
      <c r="BA56" s="133">
        <f t="shared" ref="BA56" si="348">(AZ56-AZ55)/AZ55</f>
        <v>0</v>
      </c>
      <c r="BB56" s="14">
        <v>4744.3999999999996</v>
      </c>
      <c r="BC56" s="133">
        <f t="shared" ref="BC56" si="349">(BB56-BB55)/BB55</f>
        <v>0</v>
      </c>
      <c r="BD56" s="14">
        <v>3649.54</v>
      </c>
      <c r="BE56" s="133">
        <f t="shared" ref="BE56" si="350">(BD56-BD55)/BD55</f>
        <v>0</v>
      </c>
      <c r="BH56" s="259"/>
      <c r="BI56" s="17" t="s">
        <v>24</v>
      </c>
      <c r="BJ56" s="14">
        <v>3649.54</v>
      </c>
      <c r="BK56" s="133">
        <f t="shared" si="8"/>
        <v>0</v>
      </c>
    </row>
    <row r="57" spans="1:63" x14ac:dyDescent="0.25">
      <c r="A57" s="259"/>
      <c r="B57" s="17" t="s">
        <v>25</v>
      </c>
      <c r="C57" s="14">
        <v>1459.82</v>
      </c>
      <c r="D57" s="14">
        <v>936.98</v>
      </c>
      <c r="E57" s="14">
        <v>2342.46</v>
      </c>
      <c r="F57" s="14">
        <v>2189.7199999999998</v>
      </c>
      <c r="G57" s="14">
        <v>1405.48</v>
      </c>
      <c r="H57" s="14">
        <v>2342.46</v>
      </c>
      <c r="I57" s="14">
        <v>3193.35</v>
      </c>
      <c r="J57" s="14">
        <v>2049.65</v>
      </c>
      <c r="K57" s="14">
        <v>2342.46</v>
      </c>
      <c r="L57" s="14">
        <v>3649.54</v>
      </c>
      <c r="M57" s="14">
        <v>2342.46</v>
      </c>
      <c r="N57" s="14">
        <v>5474.31</v>
      </c>
      <c r="O57" s="14">
        <v>3513.69</v>
      </c>
      <c r="P57" s="14">
        <v>5839.26</v>
      </c>
      <c r="Q57" s="14">
        <v>3747.94</v>
      </c>
      <c r="R57" s="14">
        <v>5474.31</v>
      </c>
      <c r="S57" s="14">
        <v>3513.69</v>
      </c>
      <c r="T57" s="14">
        <v>4744.3999999999996</v>
      </c>
      <c r="U57" s="14">
        <v>3045.2</v>
      </c>
      <c r="V57" s="14">
        <v>3649.54</v>
      </c>
      <c r="W57" s="14">
        <v>2342.46</v>
      </c>
      <c r="X57" s="257"/>
      <c r="Z57" s="259"/>
      <c r="AA57" s="17" t="s">
        <v>25</v>
      </c>
      <c r="AB57" s="14">
        <v>1459.82</v>
      </c>
      <c r="AC57" s="14">
        <v>2189.7199999999998</v>
      </c>
      <c r="AD57" s="14">
        <v>3193.35</v>
      </c>
      <c r="AE57" s="14">
        <v>3649.54</v>
      </c>
      <c r="AF57" s="14">
        <v>5474.31</v>
      </c>
      <c r="AG57" s="14">
        <v>5839.26</v>
      </c>
      <c r="AH57" s="14">
        <v>5474.31</v>
      </c>
      <c r="AI57" s="14">
        <v>4744.3999999999996</v>
      </c>
      <c r="AJ57" s="14">
        <v>3649.54</v>
      </c>
      <c r="AL57" s="259"/>
      <c r="AM57" s="17" t="s">
        <v>25</v>
      </c>
      <c r="AN57" s="14">
        <v>1459.82</v>
      </c>
      <c r="AO57" s="133">
        <f t="shared" si="0"/>
        <v>0</v>
      </c>
      <c r="AP57" s="14">
        <v>2189.7199999999998</v>
      </c>
      <c r="AQ57" s="133">
        <f t="shared" si="0"/>
        <v>0</v>
      </c>
      <c r="AR57" s="14">
        <v>3193.35</v>
      </c>
      <c r="AS57" s="133">
        <f t="shared" ref="AS57" si="351">(AR57-AR56)/AR56</f>
        <v>0</v>
      </c>
      <c r="AT57" s="14">
        <v>3649.54</v>
      </c>
      <c r="AU57" s="133">
        <f t="shared" ref="AU57" si="352">(AT57-AT56)/AT56</f>
        <v>0</v>
      </c>
      <c r="AV57" s="14">
        <v>5474.31</v>
      </c>
      <c r="AW57" s="133">
        <f t="shared" ref="AW57" si="353">(AV57-AV56)/AV56</f>
        <v>0</v>
      </c>
      <c r="AX57" s="14">
        <v>5839.26</v>
      </c>
      <c r="AY57" s="133">
        <f t="shared" ref="AY57" si="354">(AX57-AX56)/AX56</f>
        <v>0</v>
      </c>
      <c r="AZ57" s="14">
        <v>5474.31</v>
      </c>
      <c r="BA57" s="133">
        <f t="shared" ref="BA57" si="355">(AZ57-AZ56)/AZ56</f>
        <v>0</v>
      </c>
      <c r="BB57" s="14">
        <v>4744.3999999999996</v>
      </c>
      <c r="BC57" s="133">
        <f t="shared" ref="BC57" si="356">(BB57-BB56)/BB56</f>
        <v>0</v>
      </c>
      <c r="BD57" s="14">
        <v>3649.54</v>
      </c>
      <c r="BE57" s="133">
        <f t="shared" ref="BE57" si="357">(BD57-BD56)/BD56</f>
        <v>0</v>
      </c>
      <c r="BH57" s="259"/>
      <c r="BI57" s="17" t="s">
        <v>25</v>
      </c>
      <c r="BJ57" s="14">
        <v>3649.54</v>
      </c>
      <c r="BK57" s="133">
        <f t="shared" si="8"/>
        <v>0</v>
      </c>
    </row>
    <row r="58" spans="1:63" x14ac:dyDescent="0.25">
      <c r="A58" s="259"/>
      <c r="B58" s="17" t="s">
        <v>28</v>
      </c>
      <c r="C58" s="14">
        <v>1459.82</v>
      </c>
      <c r="D58" s="14">
        <v>936.98</v>
      </c>
      <c r="E58" s="14">
        <v>2342.46</v>
      </c>
      <c r="F58" s="14">
        <v>2189.7199999999998</v>
      </c>
      <c r="G58" s="14">
        <v>1405.48</v>
      </c>
      <c r="H58" s="14">
        <v>2342.46</v>
      </c>
      <c r="I58" s="14">
        <v>3193.35</v>
      </c>
      <c r="J58" s="14">
        <v>2049.65</v>
      </c>
      <c r="K58" s="14">
        <v>2342.46</v>
      </c>
      <c r="L58" s="14">
        <v>3649.54</v>
      </c>
      <c r="M58" s="14">
        <v>2342.46</v>
      </c>
      <c r="N58" s="14">
        <v>5474.31</v>
      </c>
      <c r="O58" s="14">
        <v>3513.69</v>
      </c>
      <c r="P58" s="14">
        <v>5839.26</v>
      </c>
      <c r="Q58" s="14">
        <v>3747.94</v>
      </c>
      <c r="R58" s="14">
        <v>5474.31</v>
      </c>
      <c r="S58" s="14">
        <v>3513.69</v>
      </c>
      <c r="T58" s="14">
        <v>4744.3999999999996</v>
      </c>
      <c r="U58" s="14">
        <v>3045.2</v>
      </c>
      <c r="V58" s="14">
        <v>3649.54</v>
      </c>
      <c r="W58" s="14">
        <v>2342.46</v>
      </c>
      <c r="X58" s="257"/>
      <c r="Z58" s="259"/>
      <c r="AA58" s="17" t="s">
        <v>28</v>
      </c>
      <c r="AB58" s="14">
        <v>1459.82</v>
      </c>
      <c r="AC58" s="14">
        <v>2189.7199999999998</v>
      </c>
      <c r="AD58" s="14">
        <v>3193.35</v>
      </c>
      <c r="AE58" s="14">
        <v>3649.54</v>
      </c>
      <c r="AF58" s="14">
        <v>5474.31</v>
      </c>
      <c r="AG58" s="14">
        <v>5839.26</v>
      </c>
      <c r="AH58" s="14">
        <v>5474.31</v>
      </c>
      <c r="AI58" s="14">
        <v>4744.3999999999996</v>
      </c>
      <c r="AJ58" s="14">
        <v>3649.54</v>
      </c>
      <c r="AL58" s="259"/>
      <c r="AM58" s="17" t="s">
        <v>28</v>
      </c>
      <c r="AN58" s="14">
        <v>1459.82</v>
      </c>
      <c r="AO58" s="133">
        <f t="shared" si="0"/>
        <v>0</v>
      </c>
      <c r="AP58" s="14">
        <v>2189.7199999999998</v>
      </c>
      <c r="AQ58" s="133">
        <f t="shared" si="0"/>
        <v>0</v>
      </c>
      <c r="AR58" s="14">
        <v>3193.35</v>
      </c>
      <c r="AS58" s="133">
        <f t="shared" ref="AS58" si="358">(AR58-AR57)/AR57</f>
        <v>0</v>
      </c>
      <c r="AT58" s="14">
        <v>3649.54</v>
      </c>
      <c r="AU58" s="133">
        <f t="shared" ref="AU58" si="359">(AT58-AT57)/AT57</f>
        <v>0</v>
      </c>
      <c r="AV58" s="14">
        <v>5474.31</v>
      </c>
      <c r="AW58" s="133">
        <f t="shared" ref="AW58" si="360">(AV58-AV57)/AV57</f>
        <v>0</v>
      </c>
      <c r="AX58" s="14">
        <v>5839.26</v>
      </c>
      <c r="AY58" s="133">
        <f t="shared" ref="AY58" si="361">(AX58-AX57)/AX57</f>
        <v>0</v>
      </c>
      <c r="AZ58" s="14">
        <v>5474.31</v>
      </c>
      <c r="BA58" s="133">
        <f t="shared" ref="BA58" si="362">(AZ58-AZ57)/AZ57</f>
        <v>0</v>
      </c>
      <c r="BB58" s="14">
        <v>4744.3999999999996</v>
      </c>
      <c r="BC58" s="133">
        <f t="shared" ref="BC58" si="363">(BB58-BB57)/BB57</f>
        <v>0</v>
      </c>
      <c r="BD58" s="14">
        <v>3649.54</v>
      </c>
      <c r="BE58" s="133">
        <f t="shared" ref="BE58" si="364">(BD58-BD57)/BD57</f>
        <v>0</v>
      </c>
      <c r="BH58" s="259"/>
      <c r="BI58" s="17" t="s">
        <v>28</v>
      </c>
      <c r="BJ58" s="14">
        <v>3649.54</v>
      </c>
      <c r="BK58" s="133">
        <f t="shared" si="8"/>
        <v>0</v>
      </c>
    </row>
    <row r="59" spans="1:63" x14ac:dyDescent="0.25">
      <c r="A59" s="259"/>
      <c r="B59" s="17" t="s">
        <v>29</v>
      </c>
      <c r="C59" s="14">
        <v>1459.82</v>
      </c>
      <c r="D59" s="14">
        <v>936.98</v>
      </c>
      <c r="E59" s="14">
        <v>2342.46</v>
      </c>
      <c r="F59" s="14">
        <v>2189.7199999999998</v>
      </c>
      <c r="G59" s="14">
        <v>1405.48</v>
      </c>
      <c r="H59" s="14">
        <v>2342.46</v>
      </c>
      <c r="I59" s="14">
        <v>3193.35</v>
      </c>
      <c r="J59" s="14">
        <v>2049.65</v>
      </c>
      <c r="K59" s="14">
        <v>2342.46</v>
      </c>
      <c r="L59" s="14">
        <v>3649.54</v>
      </c>
      <c r="M59" s="14">
        <v>2342.46</v>
      </c>
      <c r="N59" s="14">
        <v>5474.31</v>
      </c>
      <c r="O59" s="14">
        <v>3513.69</v>
      </c>
      <c r="P59" s="14">
        <v>5839.26</v>
      </c>
      <c r="Q59" s="14">
        <v>3747.94</v>
      </c>
      <c r="R59" s="14">
        <v>5474.31</v>
      </c>
      <c r="S59" s="14">
        <v>3513.69</v>
      </c>
      <c r="T59" s="14">
        <v>4744.3999999999996</v>
      </c>
      <c r="U59" s="14">
        <v>3045.2</v>
      </c>
      <c r="V59" s="14">
        <v>3649.54</v>
      </c>
      <c r="W59" s="14">
        <v>2342.46</v>
      </c>
      <c r="X59" s="257"/>
      <c r="Z59" s="259"/>
      <c r="AA59" s="17" t="s">
        <v>29</v>
      </c>
      <c r="AB59" s="14">
        <v>1459.82</v>
      </c>
      <c r="AC59" s="14">
        <v>2189.7199999999998</v>
      </c>
      <c r="AD59" s="14">
        <v>3193.35</v>
      </c>
      <c r="AE59" s="14">
        <v>3649.54</v>
      </c>
      <c r="AF59" s="14">
        <v>5474.31</v>
      </c>
      <c r="AG59" s="14">
        <v>5839.26</v>
      </c>
      <c r="AH59" s="14">
        <v>5474.31</v>
      </c>
      <c r="AI59" s="14">
        <v>4744.3999999999996</v>
      </c>
      <c r="AJ59" s="14">
        <v>3649.54</v>
      </c>
      <c r="AL59" s="259"/>
      <c r="AM59" s="17" t="s">
        <v>29</v>
      </c>
      <c r="AN59" s="14">
        <v>1459.82</v>
      </c>
      <c r="AO59" s="133">
        <f t="shared" si="0"/>
        <v>0</v>
      </c>
      <c r="AP59" s="14">
        <v>2189.7199999999998</v>
      </c>
      <c r="AQ59" s="133">
        <f t="shared" si="0"/>
        <v>0</v>
      </c>
      <c r="AR59" s="14">
        <v>3193.35</v>
      </c>
      <c r="AS59" s="133">
        <f t="shared" ref="AS59" si="365">(AR59-AR58)/AR58</f>
        <v>0</v>
      </c>
      <c r="AT59" s="14">
        <v>3649.54</v>
      </c>
      <c r="AU59" s="133">
        <f t="shared" ref="AU59" si="366">(AT59-AT58)/AT58</f>
        <v>0</v>
      </c>
      <c r="AV59" s="14">
        <v>5474.31</v>
      </c>
      <c r="AW59" s="133">
        <f t="shared" ref="AW59" si="367">(AV59-AV58)/AV58</f>
        <v>0</v>
      </c>
      <c r="AX59" s="14">
        <v>5839.26</v>
      </c>
      <c r="AY59" s="133">
        <f t="shared" ref="AY59" si="368">(AX59-AX58)/AX58</f>
        <v>0</v>
      </c>
      <c r="AZ59" s="14">
        <v>5474.31</v>
      </c>
      <c r="BA59" s="133">
        <f t="shared" ref="BA59" si="369">(AZ59-AZ58)/AZ58</f>
        <v>0</v>
      </c>
      <c r="BB59" s="14">
        <v>4744.3999999999996</v>
      </c>
      <c r="BC59" s="133">
        <f t="shared" ref="BC59" si="370">(BB59-BB58)/BB58</f>
        <v>0</v>
      </c>
      <c r="BD59" s="14">
        <v>3649.54</v>
      </c>
      <c r="BE59" s="133">
        <f t="shared" ref="BE59" si="371">(BD59-BD58)/BD58</f>
        <v>0</v>
      </c>
      <c r="BH59" s="259"/>
      <c r="BI59" s="17" t="s">
        <v>29</v>
      </c>
      <c r="BJ59" s="14">
        <v>3649.54</v>
      </c>
      <c r="BK59" s="133">
        <f t="shared" si="8"/>
        <v>0</v>
      </c>
    </row>
    <row r="60" spans="1:63" x14ac:dyDescent="0.25">
      <c r="A60" s="259"/>
      <c r="B60" s="17" t="s">
        <v>30</v>
      </c>
      <c r="C60" s="14">
        <v>1459.82</v>
      </c>
      <c r="D60" s="14">
        <v>936.98</v>
      </c>
      <c r="E60" s="14">
        <v>2342.46</v>
      </c>
      <c r="F60" s="14">
        <v>2189.7199999999998</v>
      </c>
      <c r="G60" s="14">
        <v>1405.48</v>
      </c>
      <c r="H60" s="14">
        <v>2342.46</v>
      </c>
      <c r="I60" s="14">
        <v>3193.35</v>
      </c>
      <c r="J60" s="14">
        <v>2049.65</v>
      </c>
      <c r="K60" s="14">
        <v>2342.46</v>
      </c>
      <c r="L60" s="14">
        <v>3649.54</v>
      </c>
      <c r="M60" s="14">
        <v>2342.46</v>
      </c>
      <c r="N60" s="14">
        <v>5474.31</v>
      </c>
      <c r="O60" s="14">
        <v>3513.69</v>
      </c>
      <c r="P60" s="14">
        <v>5839.26</v>
      </c>
      <c r="Q60" s="14">
        <v>3747.94</v>
      </c>
      <c r="R60" s="14">
        <v>5474.31</v>
      </c>
      <c r="S60" s="14">
        <v>3513.69</v>
      </c>
      <c r="T60" s="14">
        <v>4744.3999999999996</v>
      </c>
      <c r="U60" s="14">
        <v>3045.2</v>
      </c>
      <c r="V60" s="14">
        <v>3649.54</v>
      </c>
      <c r="W60" s="14">
        <v>2342.46</v>
      </c>
      <c r="X60" s="257"/>
      <c r="Z60" s="259"/>
      <c r="AA60" s="17" t="s">
        <v>30</v>
      </c>
      <c r="AB60" s="14">
        <v>1459.82</v>
      </c>
      <c r="AC60" s="14">
        <v>2189.7199999999998</v>
      </c>
      <c r="AD60" s="14">
        <v>3193.35</v>
      </c>
      <c r="AE60" s="14">
        <v>3649.54</v>
      </c>
      <c r="AF60" s="14">
        <v>5474.31</v>
      </c>
      <c r="AG60" s="14">
        <v>5839.26</v>
      </c>
      <c r="AH60" s="14">
        <v>5474.31</v>
      </c>
      <c r="AI60" s="14">
        <v>4744.3999999999996</v>
      </c>
      <c r="AJ60" s="14">
        <v>3649.54</v>
      </c>
      <c r="AL60" s="259"/>
      <c r="AM60" s="17" t="s">
        <v>30</v>
      </c>
      <c r="AN60" s="14">
        <v>1459.82</v>
      </c>
      <c r="AO60" s="133">
        <f t="shared" si="0"/>
        <v>0</v>
      </c>
      <c r="AP60" s="14">
        <v>2189.7199999999998</v>
      </c>
      <c r="AQ60" s="133">
        <f t="shared" si="0"/>
        <v>0</v>
      </c>
      <c r="AR60" s="14">
        <v>3193.35</v>
      </c>
      <c r="AS60" s="133">
        <f t="shared" ref="AS60" si="372">(AR60-AR59)/AR59</f>
        <v>0</v>
      </c>
      <c r="AT60" s="14">
        <v>3649.54</v>
      </c>
      <c r="AU60" s="133">
        <f t="shared" ref="AU60" si="373">(AT60-AT59)/AT59</f>
        <v>0</v>
      </c>
      <c r="AV60" s="14">
        <v>5474.31</v>
      </c>
      <c r="AW60" s="133">
        <f t="shared" ref="AW60" si="374">(AV60-AV59)/AV59</f>
        <v>0</v>
      </c>
      <c r="AX60" s="14">
        <v>5839.26</v>
      </c>
      <c r="AY60" s="133">
        <f t="shared" ref="AY60" si="375">(AX60-AX59)/AX59</f>
        <v>0</v>
      </c>
      <c r="AZ60" s="14">
        <v>5474.31</v>
      </c>
      <c r="BA60" s="133">
        <f t="shared" ref="BA60" si="376">(AZ60-AZ59)/AZ59</f>
        <v>0</v>
      </c>
      <c r="BB60" s="14">
        <v>4744.3999999999996</v>
      </c>
      <c r="BC60" s="133">
        <f t="shared" ref="BC60" si="377">(BB60-BB59)/BB59</f>
        <v>0</v>
      </c>
      <c r="BD60" s="14">
        <v>3649.54</v>
      </c>
      <c r="BE60" s="133">
        <f t="shared" ref="BE60" si="378">(BD60-BD59)/BD59</f>
        <v>0</v>
      </c>
      <c r="BH60" s="259"/>
      <c r="BI60" s="17" t="s">
        <v>30</v>
      </c>
      <c r="BJ60" s="14">
        <v>3649.54</v>
      </c>
      <c r="BK60" s="133">
        <f t="shared" si="8"/>
        <v>0</v>
      </c>
    </row>
    <row r="61" spans="1:63" x14ac:dyDescent="0.25">
      <c r="A61" s="259"/>
      <c r="B61" s="17" t="s">
        <v>31</v>
      </c>
      <c r="C61" s="14">
        <v>1459.82</v>
      </c>
      <c r="D61" s="14">
        <v>936.98</v>
      </c>
      <c r="E61" s="14">
        <v>2342.46</v>
      </c>
      <c r="F61" s="14">
        <v>2189.7199999999998</v>
      </c>
      <c r="G61" s="14">
        <v>1405.48</v>
      </c>
      <c r="H61" s="14">
        <v>2342.46</v>
      </c>
      <c r="I61" s="14">
        <v>3193.35</v>
      </c>
      <c r="J61" s="14">
        <v>2049.65</v>
      </c>
      <c r="K61" s="14">
        <v>2342.46</v>
      </c>
      <c r="L61" s="14">
        <v>3649.54</v>
      </c>
      <c r="M61" s="14">
        <v>2342.46</v>
      </c>
      <c r="N61" s="14">
        <v>5474.31</v>
      </c>
      <c r="O61" s="14">
        <v>3513.69</v>
      </c>
      <c r="P61" s="14">
        <v>5839.26</v>
      </c>
      <c r="Q61" s="14">
        <v>3747.94</v>
      </c>
      <c r="R61" s="14">
        <v>5474.31</v>
      </c>
      <c r="S61" s="14">
        <v>3513.69</v>
      </c>
      <c r="T61" s="14">
        <v>4744.3999999999996</v>
      </c>
      <c r="U61" s="14">
        <v>3045.2</v>
      </c>
      <c r="V61" s="14">
        <v>3649.54</v>
      </c>
      <c r="W61" s="14">
        <v>2342.46</v>
      </c>
      <c r="X61" s="257"/>
      <c r="Z61" s="259"/>
      <c r="AA61" s="17" t="s">
        <v>31</v>
      </c>
      <c r="AB61" s="14">
        <v>1459.82</v>
      </c>
      <c r="AC61" s="14">
        <v>2189.7199999999998</v>
      </c>
      <c r="AD61" s="14">
        <v>3193.35</v>
      </c>
      <c r="AE61" s="14">
        <v>3649.54</v>
      </c>
      <c r="AF61" s="14">
        <v>5474.31</v>
      </c>
      <c r="AG61" s="14">
        <v>5839.26</v>
      </c>
      <c r="AH61" s="14">
        <v>5474.31</v>
      </c>
      <c r="AI61" s="14">
        <v>4744.3999999999996</v>
      </c>
      <c r="AJ61" s="14">
        <v>3649.54</v>
      </c>
      <c r="AL61" s="259"/>
      <c r="AM61" s="17" t="s">
        <v>31</v>
      </c>
      <c r="AN61" s="14">
        <v>1459.82</v>
      </c>
      <c r="AO61" s="133">
        <f t="shared" si="0"/>
        <v>0</v>
      </c>
      <c r="AP61" s="14">
        <v>2189.7199999999998</v>
      </c>
      <c r="AQ61" s="133">
        <f t="shared" si="0"/>
        <v>0</v>
      </c>
      <c r="AR61" s="14">
        <v>3193.35</v>
      </c>
      <c r="AS61" s="133">
        <f t="shared" ref="AS61" si="379">(AR61-AR60)/AR60</f>
        <v>0</v>
      </c>
      <c r="AT61" s="14">
        <v>3649.54</v>
      </c>
      <c r="AU61" s="133">
        <f t="shared" ref="AU61" si="380">(AT61-AT60)/AT60</f>
        <v>0</v>
      </c>
      <c r="AV61" s="14">
        <v>5474.31</v>
      </c>
      <c r="AW61" s="133">
        <f t="shared" ref="AW61" si="381">(AV61-AV60)/AV60</f>
        <v>0</v>
      </c>
      <c r="AX61" s="14">
        <v>5839.26</v>
      </c>
      <c r="AY61" s="133">
        <f t="shared" ref="AY61" si="382">(AX61-AX60)/AX60</f>
        <v>0</v>
      </c>
      <c r="AZ61" s="14">
        <v>5474.31</v>
      </c>
      <c r="BA61" s="133">
        <f t="shared" ref="BA61" si="383">(AZ61-AZ60)/AZ60</f>
        <v>0</v>
      </c>
      <c r="BB61" s="14">
        <v>4744.3999999999996</v>
      </c>
      <c r="BC61" s="133">
        <f t="shared" ref="BC61" si="384">(BB61-BB60)/BB60</f>
        <v>0</v>
      </c>
      <c r="BD61" s="14">
        <v>3649.54</v>
      </c>
      <c r="BE61" s="133">
        <f t="shared" ref="BE61" si="385">(BD61-BD60)/BD60</f>
        <v>0</v>
      </c>
      <c r="BH61" s="259"/>
      <c r="BI61" s="17" t="s">
        <v>31</v>
      </c>
      <c r="BJ61" s="14">
        <v>3649.54</v>
      </c>
      <c r="BK61" s="133">
        <f t="shared" si="8"/>
        <v>0</v>
      </c>
    </row>
    <row r="62" spans="1:63" x14ac:dyDescent="0.25">
      <c r="A62" s="259"/>
      <c r="B62" s="17" t="s">
        <v>32</v>
      </c>
      <c r="C62" s="14">
        <v>1459.82</v>
      </c>
      <c r="D62" s="14">
        <v>936.98</v>
      </c>
      <c r="E62" s="14">
        <v>2342.46</v>
      </c>
      <c r="F62" s="14">
        <v>2189.7199999999998</v>
      </c>
      <c r="G62" s="14">
        <v>1405.48</v>
      </c>
      <c r="H62" s="14">
        <v>2342.46</v>
      </c>
      <c r="I62" s="14">
        <v>3193.35</v>
      </c>
      <c r="J62" s="14">
        <v>2049.65</v>
      </c>
      <c r="K62" s="14">
        <v>2342.46</v>
      </c>
      <c r="L62" s="14">
        <v>3649.54</v>
      </c>
      <c r="M62" s="14">
        <v>2342.46</v>
      </c>
      <c r="N62" s="14">
        <v>5474.31</v>
      </c>
      <c r="O62" s="14">
        <v>3513.69</v>
      </c>
      <c r="P62" s="14">
        <v>5839.26</v>
      </c>
      <c r="Q62" s="14">
        <v>3747.94</v>
      </c>
      <c r="R62" s="14">
        <v>5474.31</v>
      </c>
      <c r="S62" s="14">
        <v>3513.69</v>
      </c>
      <c r="T62" s="14">
        <v>4744.3999999999996</v>
      </c>
      <c r="U62" s="14">
        <v>3045.2</v>
      </c>
      <c r="V62" s="14">
        <v>3649.54</v>
      </c>
      <c r="W62" s="14">
        <v>2342.46</v>
      </c>
      <c r="X62" s="257"/>
      <c r="Z62" s="259"/>
      <c r="AA62" s="17" t="s">
        <v>32</v>
      </c>
      <c r="AB62" s="14">
        <v>1459.82</v>
      </c>
      <c r="AC62" s="14">
        <v>2189.7199999999998</v>
      </c>
      <c r="AD62" s="14">
        <v>3193.35</v>
      </c>
      <c r="AE62" s="14">
        <v>3649.54</v>
      </c>
      <c r="AF62" s="14">
        <v>5474.31</v>
      </c>
      <c r="AG62" s="14">
        <v>5839.26</v>
      </c>
      <c r="AH62" s="14">
        <v>5474.31</v>
      </c>
      <c r="AI62" s="14">
        <v>4744.3999999999996</v>
      </c>
      <c r="AJ62" s="14">
        <v>3649.54</v>
      </c>
      <c r="AL62" s="259"/>
      <c r="AM62" s="17" t="s">
        <v>32</v>
      </c>
      <c r="AN62" s="14">
        <v>1459.82</v>
      </c>
      <c r="AO62" s="133">
        <f t="shared" si="0"/>
        <v>0</v>
      </c>
      <c r="AP62" s="14">
        <v>2189.7199999999998</v>
      </c>
      <c r="AQ62" s="133">
        <f t="shared" si="0"/>
        <v>0</v>
      </c>
      <c r="AR62" s="14">
        <v>3193.35</v>
      </c>
      <c r="AS62" s="133">
        <f t="shared" ref="AS62" si="386">(AR62-AR61)/AR61</f>
        <v>0</v>
      </c>
      <c r="AT62" s="14">
        <v>3649.54</v>
      </c>
      <c r="AU62" s="133">
        <f t="shared" ref="AU62" si="387">(AT62-AT61)/AT61</f>
        <v>0</v>
      </c>
      <c r="AV62" s="14">
        <v>5474.31</v>
      </c>
      <c r="AW62" s="133">
        <f t="shared" ref="AW62" si="388">(AV62-AV61)/AV61</f>
        <v>0</v>
      </c>
      <c r="AX62" s="14">
        <v>5839.26</v>
      </c>
      <c r="AY62" s="133">
        <f t="shared" ref="AY62" si="389">(AX62-AX61)/AX61</f>
        <v>0</v>
      </c>
      <c r="AZ62" s="14">
        <v>5474.31</v>
      </c>
      <c r="BA62" s="133">
        <f t="shared" ref="BA62" si="390">(AZ62-AZ61)/AZ61</f>
        <v>0</v>
      </c>
      <c r="BB62" s="14">
        <v>4744.3999999999996</v>
      </c>
      <c r="BC62" s="133">
        <f t="shared" ref="BC62" si="391">(BB62-BB61)/BB61</f>
        <v>0</v>
      </c>
      <c r="BD62" s="14">
        <v>3649.54</v>
      </c>
      <c r="BE62" s="133">
        <f t="shared" ref="BE62" si="392">(BD62-BD61)/BD61</f>
        <v>0</v>
      </c>
      <c r="BH62" s="259"/>
      <c r="BI62" s="17" t="s">
        <v>32</v>
      </c>
      <c r="BJ62" s="14">
        <v>3649.54</v>
      </c>
      <c r="BK62" s="133">
        <f t="shared" si="8"/>
        <v>0</v>
      </c>
    </row>
    <row r="63" spans="1:63" x14ac:dyDescent="0.25">
      <c r="A63" s="259"/>
      <c r="B63" s="17" t="s">
        <v>33</v>
      </c>
      <c r="C63" s="14">
        <v>1459.82</v>
      </c>
      <c r="D63" s="14">
        <v>934.96</v>
      </c>
      <c r="E63" s="14">
        <v>2337.4</v>
      </c>
      <c r="F63" s="14">
        <v>2189.7199999999998</v>
      </c>
      <c r="G63" s="14">
        <v>1402.44</v>
      </c>
      <c r="H63" s="14">
        <v>2337.4</v>
      </c>
      <c r="I63" s="14">
        <v>3193.35</v>
      </c>
      <c r="J63" s="14">
        <v>2045.23</v>
      </c>
      <c r="K63" s="14">
        <v>2337.4</v>
      </c>
      <c r="L63" s="14">
        <v>3649.54</v>
      </c>
      <c r="M63" s="14">
        <v>2337.4</v>
      </c>
      <c r="N63" s="14">
        <v>5474.31</v>
      </c>
      <c r="O63" s="14">
        <v>3506.1</v>
      </c>
      <c r="P63" s="14">
        <v>5839.26</v>
      </c>
      <c r="Q63" s="14">
        <v>3739.84</v>
      </c>
      <c r="R63" s="14">
        <v>5474.31</v>
      </c>
      <c r="S63" s="14">
        <v>3506.1</v>
      </c>
      <c r="T63" s="14">
        <v>4744.3999999999996</v>
      </c>
      <c r="U63" s="14">
        <v>3038.62</v>
      </c>
      <c r="V63" s="14">
        <v>3649.54</v>
      </c>
      <c r="W63" s="14">
        <v>2337.4</v>
      </c>
      <c r="X63" s="257"/>
      <c r="Z63" s="259"/>
      <c r="AA63" s="17" t="s">
        <v>33</v>
      </c>
      <c r="AB63" s="14">
        <v>1459.82</v>
      </c>
      <c r="AC63" s="14">
        <v>2189.7199999999998</v>
      </c>
      <c r="AD63" s="14">
        <v>3193.35</v>
      </c>
      <c r="AE63" s="14">
        <v>3649.54</v>
      </c>
      <c r="AF63" s="14">
        <v>5474.31</v>
      </c>
      <c r="AG63" s="14">
        <v>5839.26</v>
      </c>
      <c r="AH63" s="14">
        <v>5474.31</v>
      </c>
      <c r="AI63" s="14">
        <v>4744.3999999999996</v>
      </c>
      <c r="AJ63" s="14">
        <v>3649.54</v>
      </c>
      <c r="AL63" s="259"/>
      <c r="AM63" s="17" t="s">
        <v>33</v>
      </c>
      <c r="AN63" s="14">
        <v>1459.82</v>
      </c>
      <c r="AO63" s="133">
        <f t="shared" si="0"/>
        <v>0</v>
      </c>
      <c r="AP63" s="14">
        <v>2189.7199999999998</v>
      </c>
      <c r="AQ63" s="133">
        <f t="shared" si="0"/>
        <v>0</v>
      </c>
      <c r="AR63" s="14">
        <v>3193.35</v>
      </c>
      <c r="AS63" s="133">
        <f t="shared" ref="AS63" si="393">(AR63-AR62)/AR62</f>
        <v>0</v>
      </c>
      <c r="AT63" s="14">
        <v>3649.54</v>
      </c>
      <c r="AU63" s="133">
        <f t="shared" ref="AU63" si="394">(AT63-AT62)/AT62</f>
        <v>0</v>
      </c>
      <c r="AV63" s="14">
        <v>5474.31</v>
      </c>
      <c r="AW63" s="133">
        <f t="shared" ref="AW63" si="395">(AV63-AV62)/AV62</f>
        <v>0</v>
      </c>
      <c r="AX63" s="14">
        <v>5839.26</v>
      </c>
      <c r="AY63" s="133">
        <f t="shared" ref="AY63" si="396">(AX63-AX62)/AX62</f>
        <v>0</v>
      </c>
      <c r="AZ63" s="14">
        <v>5474.31</v>
      </c>
      <c r="BA63" s="133">
        <f t="shared" ref="BA63" si="397">(AZ63-AZ62)/AZ62</f>
        <v>0</v>
      </c>
      <c r="BB63" s="14">
        <v>4744.3999999999996</v>
      </c>
      <c r="BC63" s="133">
        <f t="shared" ref="BC63" si="398">(BB63-BB62)/BB62</f>
        <v>0</v>
      </c>
      <c r="BD63" s="14">
        <v>3649.54</v>
      </c>
      <c r="BE63" s="133">
        <f t="shared" ref="BE63" si="399">(BD63-BD62)/BD62</f>
        <v>0</v>
      </c>
      <c r="BH63" s="259"/>
      <c r="BI63" s="17" t="s">
        <v>33</v>
      </c>
      <c r="BJ63" s="14">
        <v>3649.54</v>
      </c>
      <c r="BK63" s="133">
        <f t="shared" si="8"/>
        <v>0</v>
      </c>
    </row>
    <row r="64" spans="1:63" x14ac:dyDescent="0.25">
      <c r="A64" s="260"/>
      <c r="B64" s="17" t="s">
        <v>34</v>
      </c>
      <c r="C64" s="14">
        <v>1503.9</v>
      </c>
      <c r="D64" s="14">
        <v>962.74</v>
      </c>
      <c r="E64" s="14">
        <v>2406.86</v>
      </c>
      <c r="F64" s="14">
        <v>2255.86</v>
      </c>
      <c r="G64" s="14">
        <v>1444.12</v>
      </c>
      <c r="H64" s="14">
        <v>2406.86</v>
      </c>
      <c r="I64" s="14">
        <v>3289.79</v>
      </c>
      <c r="J64" s="14">
        <v>2106</v>
      </c>
      <c r="K64" s="14">
        <v>2406.86</v>
      </c>
      <c r="L64" s="14">
        <v>3759.76</v>
      </c>
      <c r="M64" s="14">
        <v>2406.86</v>
      </c>
      <c r="N64" s="14">
        <v>5639.64</v>
      </c>
      <c r="O64" s="14">
        <v>3610.29</v>
      </c>
      <c r="P64" s="14">
        <v>6015.62</v>
      </c>
      <c r="Q64" s="14">
        <v>3850.98</v>
      </c>
      <c r="R64" s="14">
        <v>5639.64</v>
      </c>
      <c r="S64" s="14">
        <v>3610.29</v>
      </c>
      <c r="T64" s="14">
        <v>4887.6899999999996</v>
      </c>
      <c r="U64" s="14">
        <v>3128.92</v>
      </c>
      <c r="V64" s="14">
        <v>3759.76</v>
      </c>
      <c r="W64" s="14">
        <v>2406.86</v>
      </c>
      <c r="X64" s="257"/>
      <c r="Z64" s="260"/>
      <c r="AA64" s="17" t="s">
        <v>34</v>
      </c>
      <c r="AB64" s="14">
        <v>1503.9</v>
      </c>
      <c r="AC64" s="14">
        <v>2255.86</v>
      </c>
      <c r="AD64" s="14">
        <v>3289.79</v>
      </c>
      <c r="AE64" s="14">
        <v>3759.76</v>
      </c>
      <c r="AF64" s="14">
        <v>5639.64</v>
      </c>
      <c r="AG64" s="14">
        <v>6015.62</v>
      </c>
      <c r="AH64" s="14">
        <v>5639.64</v>
      </c>
      <c r="AI64" s="14">
        <v>4887.6899999999996</v>
      </c>
      <c r="AJ64" s="14">
        <v>3759.76</v>
      </c>
      <c r="AL64" s="260"/>
      <c r="AM64" s="17" t="s">
        <v>34</v>
      </c>
      <c r="AN64" s="14">
        <v>1503.9</v>
      </c>
      <c r="AO64" s="133">
        <f t="shared" si="0"/>
        <v>3.0195503555232945E-2</v>
      </c>
      <c r="AP64" s="14">
        <v>2255.86</v>
      </c>
      <c r="AQ64" s="133">
        <f t="shared" si="0"/>
        <v>3.020477503973126E-2</v>
      </c>
      <c r="AR64" s="14">
        <v>3289.79</v>
      </c>
      <c r="AS64" s="133">
        <f t="shared" ref="AS64" si="400">(AR64-AR63)/AR63</f>
        <v>3.0200259915136161E-2</v>
      </c>
      <c r="AT64" s="14">
        <v>3759.76</v>
      </c>
      <c r="AU64" s="133">
        <f t="shared" ref="AU64" si="401">(AT64-AT63)/AT63</f>
        <v>3.0201066435770058E-2</v>
      </c>
      <c r="AV64" s="14">
        <v>5639.64</v>
      </c>
      <c r="AW64" s="133">
        <f t="shared" ref="AW64" si="402">(AV64-AV63)/AV63</f>
        <v>3.0201066435769971E-2</v>
      </c>
      <c r="AX64" s="14">
        <v>6015.62</v>
      </c>
      <c r="AY64" s="133">
        <f t="shared" ref="AY64" si="403">(AX64-AX63)/AX63</f>
        <v>3.0202457160667561E-2</v>
      </c>
      <c r="AZ64" s="14">
        <v>5639.64</v>
      </c>
      <c r="BA64" s="133">
        <f t="shared" ref="BA64" si="404">(AZ64-AZ63)/AZ63</f>
        <v>3.0201066435769971E-2</v>
      </c>
      <c r="BB64" s="14">
        <v>4887.6899999999996</v>
      </c>
      <c r="BC64" s="133">
        <f t="shared" ref="BC64" si="405">(BB64-BB63)/BB63</f>
        <v>3.0201922266250732E-2</v>
      </c>
      <c r="BD64" s="14">
        <v>3759.76</v>
      </c>
      <c r="BE64" s="133">
        <f t="shared" ref="BE64" si="406">(BD64-BD63)/BD63</f>
        <v>3.0201066435770058E-2</v>
      </c>
      <c r="BH64" s="260"/>
      <c r="BI64" s="17" t="s">
        <v>34</v>
      </c>
      <c r="BJ64" s="14">
        <v>3759.76</v>
      </c>
      <c r="BK64" s="133">
        <f t="shared" si="8"/>
        <v>3.0201066435770058E-2</v>
      </c>
    </row>
    <row r="65" spans="1:63" x14ac:dyDescent="0.25">
      <c r="A65" s="103"/>
      <c r="B65" s="17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04"/>
      <c r="Z65" s="103"/>
      <c r="AA65" s="17"/>
      <c r="AB65" s="14"/>
      <c r="AC65" s="14"/>
      <c r="AD65" s="14"/>
      <c r="AE65" s="14"/>
      <c r="AF65" s="14"/>
      <c r="AG65" s="14"/>
      <c r="AH65" s="14"/>
      <c r="AI65" s="14"/>
      <c r="AJ65" s="14"/>
    </row>
    <row r="66" spans="1:63" x14ac:dyDescent="0.25">
      <c r="A66" s="14"/>
      <c r="B66" s="52" t="s">
        <v>457</v>
      </c>
      <c r="C66" s="50">
        <f t="shared" ref="C66:W66" si="407">MAX(C30:C64)</f>
        <v>1898.26</v>
      </c>
      <c r="D66" s="50">
        <f t="shared" si="407"/>
        <v>962.74</v>
      </c>
      <c r="E66" s="50">
        <f t="shared" si="407"/>
        <v>2406.86</v>
      </c>
      <c r="F66" s="50">
        <f t="shared" si="407"/>
        <v>2847.39</v>
      </c>
      <c r="G66" s="50">
        <f t="shared" si="407"/>
        <v>1444.12</v>
      </c>
      <c r="H66" s="50">
        <f t="shared" si="407"/>
        <v>2406.86</v>
      </c>
      <c r="I66" s="50">
        <f t="shared" si="407"/>
        <v>4152.4399999999996</v>
      </c>
      <c r="J66" s="50">
        <f t="shared" si="407"/>
        <v>2106</v>
      </c>
      <c r="K66" s="50">
        <f t="shared" si="407"/>
        <v>2406.86</v>
      </c>
      <c r="L66" s="50">
        <f t="shared" si="407"/>
        <v>4745.6499999999996</v>
      </c>
      <c r="M66" s="50">
        <f t="shared" si="407"/>
        <v>2406.86</v>
      </c>
      <c r="N66" s="50">
        <f t="shared" si="407"/>
        <v>7118.48</v>
      </c>
      <c r="O66" s="50">
        <f t="shared" si="407"/>
        <v>3610.29</v>
      </c>
      <c r="P66" s="50">
        <f t="shared" si="407"/>
        <v>7593.04</v>
      </c>
      <c r="Q66" s="50">
        <f t="shared" si="407"/>
        <v>3850.98</v>
      </c>
      <c r="R66" s="50">
        <f t="shared" si="407"/>
        <v>7118.48</v>
      </c>
      <c r="S66" s="50">
        <f t="shared" si="407"/>
        <v>3610.29</v>
      </c>
      <c r="T66" s="50">
        <f t="shared" si="407"/>
        <v>6169.35</v>
      </c>
      <c r="U66" s="50">
        <f t="shared" si="407"/>
        <v>3128.92</v>
      </c>
      <c r="V66" s="50">
        <f t="shared" si="407"/>
        <v>4745.6499999999996</v>
      </c>
      <c r="W66" s="50">
        <f t="shared" si="407"/>
        <v>2406.86</v>
      </c>
      <c r="Z66" s="14"/>
      <c r="AA66" s="52" t="s">
        <v>457</v>
      </c>
      <c r="AB66" s="50">
        <f t="shared" ref="AB66:AJ66" si="408">MAX(AB30:AB64)</f>
        <v>1898.26</v>
      </c>
      <c r="AC66" s="50">
        <f t="shared" si="408"/>
        <v>2847.39</v>
      </c>
      <c r="AD66" s="50">
        <f t="shared" si="408"/>
        <v>4152.4399999999996</v>
      </c>
      <c r="AE66" s="50">
        <f t="shared" si="408"/>
        <v>4745.6499999999996</v>
      </c>
      <c r="AF66" s="50">
        <f t="shared" si="408"/>
        <v>7118.48</v>
      </c>
      <c r="AG66" s="50">
        <f t="shared" si="408"/>
        <v>7593.04</v>
      </c>
      <c r="AH66" s="50">
        <f t="shared" si="408"/>
        <v>7118.48</v>
      </c>
      <c r="AI66" s="50">
        <f t="shared" si="408"/>
        <v>6169.35</v>
      </c>
      <c r="AJ66" s="50">
        <f t="shared" si="408"/>
        <v>4745.6499999999996</v>
      </c>
    </row>
    <row r="67" spans="1:63" x14ac:dyDescent="0.25">
      <c r="A67" s="14"/>
      <c r="B67" s="52" t="s">
        <v>458</v>
      </c>
      <c r="C67" s="50">
        <f t="shared" ref="C67:W67" si="409">MIN(C5:C64)</f>
        <v>1417.16</v>
      </c>
      <c r="D67" s="50">
        <f t="shared" si="409"/>
        <v>680.94</v>
      </c>
      <c r="E67" s="50">
        <f t="shared" si="409"/>
        <v>1702.36</v>
      </c>
      <c r="F67" s="50">
        <f t="shared" si="409"/>
        <v>2125.7399999999998</v>
      </c>
      <c r="G67" s="50">
        <f t="shared" si="409"/>
        <v>1021.42</v>
      </c>
      <c r="H67" s="50">
        <f t="shared" si="409"/>
        <v>1702.36</v>
      </c>
      <c r="I67" s="50">
        <f t="shared" si="409"/>
        <v>3100.04</v>
      </c>
      <c r="J67" s="50">
        <f t="shared" si="409"/>
        <v>1489.57</v>
      </c>
      <c r="K67" s="50">
        <f t="shared" si="409"/>
        <v>1702.36</v>
      </c>
      <c r="L67" s="50">
        <f t="shared" si="409"/>
        <v>3542.9</v>
      </c>
      <c r="M67" s="50">
        <f t="shared" si="409"/>
        <v>1702.36</v>
      </c>
      <c r="N67" s="50">
        <f t="shared" si="409"/>
        <v>5314.35</v>
      </c>
      <c r="O67" s="50">
        <f t="shared" si="409"/>
        <v>2553.54</v>
      </c>
      <c r="P67" s="50">
        <f t="shared" si="409"/>
        <v>5668.64</v>
      </c>
      <c r="Q67" s="50">
        <f t="shared" si="409"/>
        <v>2723.78</v>
      </c>
      <c r="R67" s="50">
        <f t="shared" si="409"/>
        <v>5314.35</v>
      </c>
      <c r="S67" s="50">
        <f t="shared" si="409"/>
        <v>2553.54</v>
      </c>
      <c r="T67" s="50">
        <f t="shared" si="409"/>
        <v>4605.7700000000004</v>
      </c>
      <c r="U67" s="50">
        <f t="shared" si="409"/>
        <v>2213.0700000000002</v>
      </c>
      <c r="V67" s="50">
        <f t="shared" si="409"/>
        <v>3542.9</v>
      </c>
      <c r="W67" s="50">
        <f t="shared" si="409"/>
        <v>1702.36</v>
      </c>
      <c r="Z67" s="14"/>
      <c r="AA67" s="52" t="s">
        <v>458</v>
      </c>
      <c r="AB67" s="50">
        <f t="shared" ref="AB67:AJ67" si="410">MIN(AB5:AB64)</f>
        <v>1417.16</v>
      </c>
      <c r="AC67" s="50">
        <f t="shared" si="410"/>
        <v>2125.7399999999998</v>
      </c>
      <c r="AD67" s="50">
        <f t="shared" si="410"/>
        <v>3100.04</v>
      </c>
      <c r="AE67" s="50">
        <f t="shared" si="410"/>
        <v>3542.9</v>
      </c>
      <c r="AF67" s="50">
        <f t="shared" si="410"/>
        <v>5314.35</v>
      </c>
      <c r="AG67" s="50">
        <f t="shared" si="410"/>
        <v>5668.64</v>
      </c>
      <c r="AH67" s="50">
        <f t="shared" si="410"/>
        <v>5314.35</v>
      </c>
      <c r="AI67" s="50">
        <f t="shared" si="410"/>
        <v>4605.7700000000004</v>
      </c>
      <c r="AJ67" s="50">
        <f t="shared" si="410"/>
        <v>3542.9</v>
      </c>
    </row>
    <row r="68" spans="1:63" x14ac:dyDescent="0.25">
      <c r="A68" s="14"/>
      <c r="B68" s="52" t="s">
        <v>456</v>
      </c>
      <c r="C68" s="50">
        <f t="shared" ref="C68:W68" si="411">AVERAGE(C5:C64)</f>
        <v>1642.761666666669</v>
      </c>
      <c r="D68" s="50">
        <f t="shared" si="411"/>
        <v>795.27616666666688</v>
      </c>
      <c r="E68" s="50">
        <f t="shared" si="411"/>
        <v>1988.1960000000015</v>
      </c>
      <c r="F68" s="50">
        <f t="shared" si="411"/>
        <v>2464.1383333333342</v>
      </c>
      <c r="G68" s="50">
        <f t="shared" si="411"/>
        <v>1192.9178333333332</v>
      </c>
      <c r="H68" s="50">
        <f t="shared" si="411"/>
        <v>1988.1960000000015</v>
      </c>
      <c r="I68" s="50">
        <f t="shared" si="411"/>
        <v>3593.5378333333365</v>
      </c>
      <c r="J68" s="50">
        <f t="shared" si="411"/>
        <v>1739.670499999999</v>
      </c>
      <c r="K68" s="50">
        <f t="shared" si="411"/>
        <v>1988.1960000000015</v>
      </c>
      <c r="L68" s="50">
        <f t="shared" si="411"/>
        <v>4106.9006666666692</v>
      </c>
      <c r="M68" s="50">
        <f t="shared" si="411"/>
        <v>1988.1960000000015</v>
      </c>
      <c r="N68" s="50">
        <f t="shared" si="411"/>
        <v>6160.3511666666691</v>
      </c>
      <c r="O68" s="50">
        <f t="shared" si="411"/>
        <v>2982.2925000000005</v>
      </c>
      <c r="P68" s="50">
        <f t="shared" si="411"/>
        <v>6571.039166666671</v>
      </c>
      <c r="Q68" s="50">
        <f t="shared" si="411"/>
        <v>3181.1130000000021</v>
      </c>
      <c r="R68" s="50">
        <f t="shared" si="411"/>
        <v>6160.3511666666691</v>
      </c>
      <c r="S68" s="50">
        <f t="shared" si="411"/>
        <v>2982.2925000000005</v>
      </c>
      <c r="T68" s="50">
        <f t="shared" si="411"/>
        <v>5338.9708333333365</v>
      </c>
      <c r="U68" s="50">
        <f t="shared" si="411"/>
        <v>2584.6523333333339</v>
      </c>
      <c r="V68" s="50">
        <f t="shared" si="411"/>
        <v>4106.9006666666692</v>
      </c>
      <c r="W68" s="50">
        <f t="shared" si="411"/>
        <v>1988.1960000000015</v>
      </c>
      <c r="Z68" s="14"/>
      <c r="AA68" s="52" t="s">
        <v>456</v>
      </c>
      <c r="AB68" s="50">
        <f t="shared" ref="AB68:AJ68" si="412">AVERAGE(AB5:AB64)</f>
        <v>1642.761666666669</v>
      </c>
      <c r="AC68" s="50">
        <f t="shared" si="412"/>
        <v>2464.1383333333342</v>
      </c>
      <c r="AD68" s="50">
        <f t="shared" si="412"/>
        <v>3593.5378333333365</v>
      </c>
      <c r="AE68" s="50">
        <f t="shared" si="412"/>
        <v>4106.9006666666692</v>
      </c>
      <c r="AF68" s="50">
        <f t="shared" si="412"/>
        <v>6160.3511666666691</v>
      </c>
      <c r="AG68" s="50">
        <f t="shared" si="412"/>
        <v>6571.039166666671</v>
      </c>
      <c r="AH68" s="50">
        <f t="shared" si="412"/>
        <v>6160.3511666666691</v>
      </c>
      <c r="AI68" s="50">
        <f t="shared" si="412"/>
        <v>5338.9708333333365</v>
      </c>
      <c r="AJ68" s="50">
        <f t="shared" si="412"/>
        <v>4106.9006666666692</v>
      </c>
    </row>
    <row r="70" spans="1:63" ht="15" customHeight="1" x14ac:dyDescent="0.25">
      <c r="C70" t="s">
        <v>477</v>
      </c>
      <c r="Z70" s="198" t="s">
        <v>1457</v>
      </c>
      <c r="AA70" s="198"/>
      <c r="AB70" s="198"/>
      <c r="AC70" s="198"/>
      <c r="AD70" s="198"/>
      <c r="AE70" s="198"/>
      <c r="AF70" s="198"/>
      <c r="AG70" s="198"/>
      <c r="AH70" s="198"/>
      <c r="AL70" s="198" t="s">
        <v>1457</v>
      </c>
      <c r="AM70" s="198"/>
      <c r="AN70" s="198"/>
      <c r="AO70" s="198"/>
      <c r="AP70" s="198"/>
      <c r="AQ70" s="198"/>
      <c r="AR70" s="198"/>
      <c r="AS70" s="198"/>
      <c r="AT70" s="198"/>
      <c r="AU70" s="198"/>
      <c r="AV70" s="198"/>
      <c r="AW70" s="198"/>
      <c r="AX70" s="198"/>
      <c r="AY70" s="198"/>
      <c r="AZ70" s="198"/>
      <c r="BA70" s="198"/>
      <c r="BH70" s="201" t="s">
        <v>1</v>
      </c>
      <c r="BI70" s="201" t="s">
        <v>2</v>
      </c>
      <c r="BJ70" s="197" t="s">
        <v>6</v>
      </c>
      <c r="BK70" s="197"/>
    </row>
    <row r="71" spans="1:63" ht="15" customHeight="1" x14ac:dyDescent="0.25">
      <c r="Z71" s="201" t="s">
        <v>1</v>
      </c>
      <c r="AA71" s="201" t="s">
        <v>2</v>
      </c>
      <c r="AB71" s="197" t="s">
        <v>484</v>
      </c>
      <c r="AC71" s="197" t="s">
        <v>485</v>
      </c>
      <c r="AD71" s="197" t="s">
        <v>486</v>
      </c>
      <c r="AE71" s="197" t="s">
        <v>1472</v>
      </c>
      <c r="AF71" s="197" t="s">
        <v>487</v>
      </c>
      <c r="AG71" s="201" t="s">
        <v>8</v>
      </c>
      <c r="AH71" s="201" t="s">
        <v>10</v>
      </c>
      <c r="AL71" s="201" t="s">
        <v>1</v>
      </c>
      <c r="AM71" s="201" t="s">
        <v>2</v>
      </c>
      <c r="AN71" s="197" t="s">
        <v>484</v>
      </c>
      <c r="AO71" s="197"/>
      <c r="AP71" s="197" t="s">
        <v>485</v>
      </c>
      <c r="AQ71" s="197"/>
      <c r="AR71" s="197" t="s">
        <v>486</v>
      </c>
      <c r="AS71" s="197"/>
      <c r="AT71" s="197" t="s">
        <v>1472</v>
      </c>
      <c r="AU71" s="197"/>
      <c r="AV71" s="197" t="s">
        <v>487</v>
      </c>
      <c r="AW71" s="197"/>
      <c r="AX71" s="201" t="s">
        <v>8</v>
      </c>
      <c r="AY71" s="201"/>
      <c r="AZ71" s="201" t="s">
        <v>10</v>
      </c>
      <c r="BA71" s="201"/>
      <c r="BH71" s="201"/>
      <c r="BI71" s="201"/>
      <c r="BJ71" s="197"/>
      <c r="BK71" s="197"/>
    </row>
    <row r="72" spans="1:63" x14ac:dyDescent="0.25">
      <c r="Z72" s="201"/>
      <c r="AA72" s="201"/>
      <c r="AB72" s="197"/>
      <c r="AC72" s="197"/>
      <c r="AD72" s="197"/>
      <c r="AE72" s="197"/>
      <c r="AF72" s="197"/>
      <c r="AG72" s="201"/>
      <c r="AH72" s="201"/>
      <c r="AL72" s="201"/>
      <c r="AM72" s="201"/>
      <c r="AN72" s="197"/>
      <c r="AO72" s="197"/>
      <c r="AP72" s="197"/>
      <c r="AQ72" s="197"/>
      <c r="AR72" s="197"/>
      <c r="AS72" s="197"/>
      <c r="AT72" s="197"/>
      <c r="AU72" s="197"/>
      <c r="AV72" s="197"/>
      <c r="AW72" s="197"/>
      <c r="AX72" s="201"/>
      <c r="AY72" s="201"/>
      <c r="AZ72" s="201"/>
      <c r="BA72" s="201"/>
      <c r="BH72" s="201"/>
      <c r="BI72" s="201"/>
      <c r="BJ72" s="147" t="s">
        <v>1460</v>
      </c>
      <c r="BK72" s="145" t="s">
        <v>1439</v>
      </c>
    </row>
    <row r="73" spans="1:63" x14ac:dyDescent="0.25">
      <c r="Z73" s="201"/>
      <c r="AA73" s="201"/>
      <c r="AB73" s="197"/>
      <c r="AC73" s="197"/>
      <c r="AD73" s="197"/>
      <c r="AE73" s="197"/>
      <c r="AF73" s="197"/>
      <c r="AG73" s="201"/>
      <c r="AH73" s="201"/>
      <c r="AL73" s="201"/>
      <c r="AM73" s="201"/>
      <c r="AN73" s="147" t="s">
        <v>1460</v>
      </c>
      <c r="AO73" s="111" t="s">
        <v>1439</v>
      </c>
      <c r="AP73" s="147" t="s">
        <v>1460</v>
      </c>
      <c r="AQ73" s="111" t="s">
        <v>1439</v>
      </c>
      <c r="AR73" s="147" t="s">
        <v>1460</v>
      </c>
      <c r="AS73" s="111" t="s">
        <v>1439</v>
      </c>
      <c r="AT73" s="147" t="s">
        <v>1460</v>
      </c>
      <c r="AU73" s="111" t="s">
        <v>1439</v>
      </c>
      <c r="AV73" s="147" t="s">
        <v>1460</v>
      </c>
      <c r="AW73" s="111" t="s">
        <v>1439</v>
      </c>
      <c r="AX73" s="147" t="s">
        <v>1460</v>
      </c>
      <c r="AY73" s="111" t="s">
        <v>1439</v>
      </c>
      <c r="AZ73" s="147" t="s">
        <v>1460</v>
      </c>
      <c r="BA73" s="111" t="s">
        <v>1439</v>
      </c>
      <c r="BH73" s="261">
        <v>2016</v>
      </c>
      <c r="BI73" s="17" t="s">
        <v>16</v>
      </c>
      <c r="BJ73" s="17">
        <v>1831.54</v>
      </c>
      <c r="BK73" s="14"/>
    </row>
    <row r="74" spans="1:63" x14ac:dyDescent="0.25">
      <c r="Z74" s="261">
        <v>2016</v>
      </c>
      <c r="AA74" s="17" t="s">
        <v>16</v>
      </c>
      <c r="AB74" s="17">
        <v>732.61</v>
      </c>
      <c r="AC74" s="17">
        <v>1098.92</v>
      </c>
      <c r="AD74" s="17">
        <v>1602.6</v>
      </c>
      <c r="AE74" s="17">
        <v>1831.54</v>
      </c>
      <c r="AF74" s="17">
        <v>2747.31</v>
      </c>
      <c r="AG74" s="17">
        <v>2930.46</v>
      </c>
      <c r="AH74" s="14">
        <v>2381</v>
      </c>
      <c r="AI74" s="142"/>
      <c r="AL74" s="261">
        <v>2016</v>
      </c>
      <c r="AM74" s="17" t="s">
        <v>16</v>
      </c>
      <c r="AN74" s="17">
        <v>732.61</v>
      </c>
      <c r="AO74" s="14"/>
      <c r="AP74" s="17">
        <v>1098.92</v>
      </c>
      <c r="AQ74" s="14"/>
      <c r="AR74" s="17">
        <v>1602.6</v>
      </c>
      <c r="AS74" s="14"/>
      <c r="AT74" s="17">
        <v>1831.54</v>
      </c>
      <c r="AU74" s="14"/>
      <c r="AV74" s="17">
        <v>2747.31</v>
      </c>
      <c r="AW74" s="14"/>
      <c r="AX74" s="17">
        <v>2930.46</v>
      </c>
      <c r="AY74" s="14"/>
      <c r="AZ74" s="14">
        <v>2381</v>
      </c>
      <c r="BA74" s="14"/>
      <c r="BH74" s="262"/>
      <c r="BI74" s="17" t="s">
        <v>22</v>
      </c>
      <c r="BJ74" s="17">
        <v>1831.52</v>
      </c>
      <c r="BK74" s="137">
        <f>(BJ74-BJ73)/BJ73</f>
        <v>-1.0919772431932586E-5</v>
      </c>
    </row>
    <row r="75" spans="1:63" x14ac:dyDescent="0.25">
      <c r="Z75" s="262"/>
      <c r="AA75" s="17" t="s">
        <v>22</v>
      </c>
      <c r="AB75" s="17">
        <v>732.61</v>
      </c>
      <c r="AC75" s="17">
        <v>1098.9100000000001</v>
      </c>
      <c r="AD75" s="17">
        <v>1602.58</v>
      </c>
      <c r="AE75" s="17">
        <v>1831.52</v>
      </c>
      <c r="AF75" s="17">
        <v>2747.28</v>
      </c>
      <c r="AG75" s="17">
        <v>2930.43</v>
      </c>
      <c r="AH75" s="14">
        <v>2380.9699999999998</v>
      </c>
      <c r="AI75" s="142"/>
      <c r="AL75" s="262"/>
      <c r="AM75" s="17" t="s">
        <v>22</v>
      </c>
      <c r="AN75" s="17">
        <v>732.61</v>
      </c>
      <c r="AO75" s="137">
        <f>(AN75-AN74)/AN74</f>
        <v>0</v>
      </c>
      <c r="AP75" s="17">
        <v>1098.9100000000001</v>
      </c>
      <c r="AQ75" s="137">
        <f>(AP75-AP74)/AP74</f>
        <v>-9.0998434826838204E-6</v>
      </c>
      <c r="AR75" s="17">
        <v>1602.58</v>
      </c>
      <c r="AS75" s="137">
        <f>(AR75-AR74)/AR74</f>
        <v>-1.2479720454250474E-5</v>
      </c>
      <c r="AT75" s="17">
        <v>1831.52</v>
      </c>
      <c r="AU75" s="137">
        <f>(AT75-AT74)/AT74</f>
        <v>-1.0919772431932586E-5</v>
      </c>
      <c r="AV75" s="17">
        <v>2747.28</v>
      </c>
      <c r="AW75" s="137">
        <f>(AV75-AV74)/AV74</f>
        <v>-1.0919772431849824E-5</v>
      </c>
      <c r="AX75" s="17">
        <v>2930.43</v>
      </c>
      <c r="AY75" s="137">
        <f>(AX75-AX74)/AX74</f>
        <v>-1.0237300628638537E-5</v>
      </c>
      <c r="AZ75" s="14">
        <v>2380.9699999999998</v>
      </c>
      <c r="BA75" s="137">
        <f>(AZ75-AZ74)/AZ74</f>
        <v>-1.2599748005123935E-5</v>
      </c>
      <c r="BH75" s="262"/>
      <c r="BI75" s="17" t="s">
        <v>23</v>
      </c>
      <c r="BJ75" s="17">
        <v>1905.89</v>
      </c>
      <c r="BK75" s="137">
        <f t="shared" ref="BK75:BK132" si="413">(BJ75-BJ74)/BJ74</f>
        <v>4.0605617192277517E-2</v>
      </c>
    </row>
    <row r="76" spans="1:63" x14ac:dyDescent="0.25">
      <c r="Z76" s="262"/>
      <c r="AA76" s="17" t="s">
        <v>23</v>
      </c>
      <c r="AB76" s="17">
        <v>762.35</v>
      </c>
      <c r="AC76" s="17">
        <v>1143.53</v>
      </c>
      <c r="AD76" s="17">
        <v>1667.65</v>
      </c>
      <c r="AE76" s="17">
        <v>1905.89</v>
      </c>
      <c r="AF76" s="17">
        <v>2858.83</v>
      </c>
      <c r="AG76" s="17">
        <v>3049.42</v>
      </c>
      <c r="AH76" s="14">
        <v>2477.65</v>
      </c>
      <c r="AI76" s="142"/>
      <c r="AL76" s="262"/>
      <c r="AM76" s="17" t="s">
        <v>23</v>
      </c>
      <c r="AN76" s="17">
        <v>762.35</v>
      </c>
      <c r="AO76" s="137">
        <f t="shared" ref="AO76:AQ133" si="414">(AN76-AN75)/AN75</f>
        <v>4.0594586478481062E-2</v>
      </c>
      <c r="AP76" s="17">
        <v>1143.53</v>
      </c>
      <c r="AQ76" s="137">
        <f t="shared" si="414"/>
        <v>4.060387110864392E-2</v>
      </c>
      <c r="AR76" s="17">
        <v>1667.65</v>
      </c>
      <c r="AS76" s="137">
        <f t="shared" ref="AS76" si="415">(AR76-AR75)/AR75</f>
        <v>4.0603277215490126E-2</v>
      </c>
      <c r="AT76" s="17">
        <v>1905.89</v>
      </c>
      <c r="AU76" s="137">
        <f t="shared" ref="AU76" si="416">(AT76-AT75)/AT75</f>
        <v>4.0605617192277517E-2</v>
      </c>
      <c r="AV76" s="17">
        <v>2858.83</v>
      </c>
      <c r="AW76" s="137">
        <f t="shared" ref="AW76:AY76" si="417">(AV76-AV75)/AV75</f>
        <v>4.0603797210331569E-2</v>
      </c>
      <c r="AX76" s="17">
        <v>3049.42</v>
      </c>
      <c r="AY76" s="137">
        <f t="shared" si="417"/>
        <v>4.0604962411659805E-2</v>
      </c>
      <c r="AZ76" s="14">
        <v>2477.65</v>
      </c>
      <c r="BA76" s="137">
        <f t="shared" ref="BA76" si="418">(AZ76-AZ75)/AZ75</f>
        <v>4.0605299520783671E-2</v>
      </c>
      <c r="BH76" s="262"/>
      <c r="BI76" s="17" t="s">
        <v>24</v>
      </c>
      <c r="BJ76" s="17">
        <v>1906.93</v>
      </c>
      <c r="BK76" s="137">
        <f t="shared" si="413"/>
        <v>5.4567682290161744E-4</v>
      </c>
    </row>
    <row r="77" spans="1:63" x14ac:dyDescent="0.25">
      <c r="Z77" s="262"/>
      <c r="AA77" s="17" t="s">
        <v>24</v>
      </c>
      <c r="AB77" s="17">
        <v>762.77</v>
      </c>
      <c r="AC77" s="17">
        <v>1144.1600000000001</v>
      </c>
      <c r="AD77" s="17">
        <v>1668.56</v>
      </c>
      <c r="AE77" s="17">
        <v>1906.93</v>
      </c>
      <c r="AF77" s="17">
        <v>2860.39</v>
      </c>
      <c r="AG77" s="17">
        <v>3051.08</v>
      </c>
      <c r="AH77" s="14">
        <v>2479.0100000000002</v>
      </c>
      <c r="AI77" s="142"/>
      <c r="AL77" s="262"/>
      <c r="AM77" s="17" t="s">
        <v>24</v>
      </c>
      <c r="AN77" s="17">
        <v>762.77</v>
      </c>
      <c r="AO77" s="137">
        <f t="shared" si="414"/>
        <v>5.5092805141989775E-4</v>
      </c>
      <c r="AP77" s="17">
        <v>1144.1600000000001</v>
      </c>
      <c r="AQ77" s="137">
        <f t="shared" si="414"/>
        <v>5.5092564252805709E-4</v>
      </c>
      <c r="AR77" s="17">
        <v>1668.56</v>
      </c>
      <c r="AS77" s="137">
        <f t="shared" ref="AS77" si="419">(AR77-AR76)/AR76</f>
        <v>5.4567804995044186E-4</v>
      </c>
      <c r="AT77" s="17">
        <v>1906.93</v>
      </c>
      <c r="AU77" s="137">
        <f t="shared" ref="AU77" si="420">(AT77-AT76)/AT76</f>
        <v>5.4567682290161744E-4</v>
      </c>
      <c r="AV77" s="17">
        <v>2860.39</v>
      </c>
      <c r="AW77" s="137">
        <f t="shared" ref="AW77:AY77" si="421">(AV77-AV76)/AV76</f>
        <v>5.4567777727250152E-4</v>
      </c>
      <c r="AX77" s="17">
        <v>3051.08</v>
      </c>
      <c r="AY77" s="137">
        <f t="shared" si="421"/>
        <v>5.4436581382684391E-4</v>
      </c>
      <c r="AZ77" s="14">
        <v>2479.0100000000002</v>
      </c>
      <c r="BA77" s="137">
        <f t="shared" ref="BA77" si="422">(AZ77-AZ76)/AZ76</f>
        <v>5.4890723064199027E-4</v>
      </c>
      <c r="BH77" s="262"/>
      <c r="BI77" s="17" t="s">
        <v>25</v>
      </c>
      <c r="BJ77" s="17">
        <v>1906.1</v>
      </c>
      <c r="BK77" s="137">
        <f t="shared" si="413"/>
        <v>-4.3525457148408937E-4</v>
      </c>
    </row>
    <row r="78" spans="1:63" x14ac:dyDescent="0.25">
      <c r="Z78" s="262"/>
      <c r="AA78" s="17" t="s">
        <v>25</v>
      </c>
      <c r="AB78" s="17">
        <v>762.44</v>
      </c>
      <c r="AC78" s="17">
        <v>1143.6600000000001</v>
      </c>
      <c r="AD78" s="17">
        <v>1667.84</v>
      </c>
      <c r="AE78" s="17">
        <v>1906.1</v>
      </c>
      <c r="AF78" s="17">
        <v>2859.15</v>
      </c>
      <c r="AG78" s="17">
        <v>3049.76</v>
      </c>
      <c r="AH78" s="14">
        <v>2477.9299999999998</v>
      </c>
      <c r="AI78" s="142"/>
      <c r="AL78" s="262"/>
      <c r="AM78" s="17" t="s">
        <v>25</v>
      </c>
      <c r="AN78" s="17">
        <v>762.44</v>
      </c>
      <c r="AO78" s="137">
        <f t="shared" si="414"/>
        <v>-4.3263369036528342E-4</v>
      </c>
      <c r="AP78" s="17">
        <v>1143.6600000000001</v>
      </c>
      <c r="AQ78" s="137">
        <f t="shared" si="414"/>
        <v>-4.3700181792756255E-4</v>
      </c>
      <c r="AR78" s="17">
        <v>1667.84</v>
      </c>
      <c r="AS78" s="137">
        <f t="shared" ref="AS78" si="423">(AR78-AR77)/AR77</f>
        <v>-4.3150980486169352E-4</v>
      </c>
      <c r="AT78" s="17">
        <v>1906.1</v>
      </c>
      <c r="AU78" s="137">
        <f t="shared" ref="AU78" si="424">(AT78-AT77)/AT77</f>
        <v>-4.3525457148408937E-4</v>
      </c>
      <c r="AV78" s="17">
        <v>2859.15</v>
      </c>
      <c r="AW78" s="137">
        <f t="shared" ref="AW78:AY78" si="425">(AV78-AV77)/AV77</f>
        <v>-4.3350731893195747E-4</v>
      </c>
      <c r="AX78" s="17">
        <v>3049.76</v>
      </c>
      <c r="AY78" s="137">
        <f t="shared" si="425"/>
        <v>-4.3263369036528342E-4</v>
      </c>
      <c r="AZ78" s="14">
        <v>2477.9299999999998</v>
      </c>
      <c r="BA78" s="137">
        <f t="shared" ref="BA78" si="426">(AZ78-AZ77)/AZ77</f>
        <v>-4.3565778274407197E-4</v>
      </c>
      <c r="BH78" s="262"/>
      <c r="BI78" s="17" t="s">
        <v>28</v>
      </c>
      <c r="BJ78" s="17">
        <v>1906.95</v>
      </c>
      <c r="BK78" s="137">
        <f t="shared" si="413"/>
        <v>4.4593672944763469E-4</v>
      </c>
    </row>
    <row r="79" spans="1:63" x14ac:dyDescent="0.25">
      <c r="Z79" s="262"/>
      <c r="AA79" s="17" t="s">
        <v>28</v>
      </c>
      <c r="AB79" s="17">
        <v>762.78</v>
      </c>
      <c r="AC79" s="17">
        <v>1144.17</v>
      </c>
      <c r="AD79" s="17">
        <v>1668.58</v>
      </c>
      <c r="AE79" s="17">
        <v>1906.95</v>
      </c>
      <c r="AF79" s="17">
        <v>2860.42</v>
      </c>
      <c r="AG79" s="17">
        <v>3051.12</v>
      </c>
      <c r="AH79" s="14">
        <v>2479.0300000000002</v>
      </c>
      <c r="AI79" s="142"/>
      <c r="AL79" s="262"/>
      <c r="AM79" s="17" t="s">
        <v>28</v>
      </c>
      <c r="AN79" s="17">
        <v>762.78</v>
      </c>
      <c r="AO79" s="137">
        <f t="shared" si="414"/>
        <v>4.4593672944745569E-4</v>
      </c>
      <c r="AP79" s="17">
        <v>1144.17</v>
      </c>
      <c r="AQ79" s="137">
        <f t="shared" si="414"/>
        <v>4.4593672944755511E-4</v>
      </c>
      <c r="AR79" s="17">
        <v>1668.58</v>
      </c>
      <c r="AS79" s="137">
        <f t="shared" ref="AS79" si="427">(AR79-AR78)/AR78</f>
        <v>4.4368764389870081E-4</v>
      </c>
      <c r="AT79" s="17">
        <v>1906.95</v>
      </c>
      <c r="AU79" s="137">
        <f t="shared" ref="AU79" si="428">(AT79-AT78)/AT78</f>
        <v>4.4593672944763469E-4</v>
      </c>
      <c r="AV79" s="17">
        <v>2860.42</v>
      </c>
      <c r="AW79" s="137">
        <f t="shared" ref="AW79:AY79" si="429">(AV79-AV78)/AV78</f>
        <v>4.4418795795952705E-4</v>
      </c>
      <c r="AX79" s="17">
        <v>3051.12</v>
      </c>
      <c r="AY79" s="137">
        <f t="shared" si="429"/>
        <v>4.4593672944745569E-4</v>
      </c>
      <c r="AZ79" s="14">
        <v>2479.0300000000002</v>
      </c>
      <c r="BA79" s="137">
        <f t="shared" ref="BA79" si="430">(AZ79-AZ78)/AZ78</f>
        <v>4.439189161922911E-4</v>
      </c>
      <c r="BH79" s="262"/>
      <c r="BI79" s="17" t="s">
        <v>29</v>
      </c>
      <c r="BJ79" s="17">
        <v>1966.03</v>
      </c>
      <c r="BK79" s="137">
        <f t="shared" si="413"/>
        <v>3.0981410105141681E-2</v>
      </c>
    </row>
    <row r="80" spans="1:63" x14ac:dyDescent="0.25">
      <c r="Z80" s="262"/>
      <c r="AA80" s="17" t="s">
        <v>29</v>
      </c>
      <c r="AB80" s="14">
        <v>786.41</v>
      </c>
      <c r="AC80" s="14">
        <v>1179.6199999999999</v>
      </c>
      <c r="AD80" s="17">
        <v>1720.28</v>
      </c>
      <c r="AE80" s="17">
        <v>1966.03</v>
      </c>
      <c r="AF80" s="17">
        <v>2949.05</v>
      </c>
      <c r="AG80" s="17">
        <v>3145.65</v>
      </c>
      <c r="AH80" s="14">
        <v>2555.84</v>
      </c>
      <c r="AI80" s="142"/>
      <c r="AL80" s="262"/>
      <c r="AM80" s="17" t="s">
        <v>29</v>
      </c>
      <c r="AN80" s="14">
        <v>786.41</v>
      </c>
      <c r="AO80" s="137">
        <f t="shared" si="414"/>
        <v>3.0978788117150418E-2</v>
      </c>
      <c r="AP80" s="14">
        <v>1179.6199999999999</v>
      </c>
      <c r="AQ80" s="137">
        <f t="shared" si="414"/>
        <v>3.0983158097135755E-2</v>
      </c>
      <c r="AR80" s="17">
        <v>1720.28</v>
      </c>
      <c r="AS80" s="137">
        <f t="shared" ref="AS80" si="431">(AR80-AR79)/AR79</f>
        <v>3.0984429874504098E-2</v>
      </c>
      <c r="AT80" s="17">
        <v>1966.03</v>
      </c>
      <c r="AU80" s="137">
        <f t="shared" ref="AU80" si="432">(AT80-AT79)/AT79</f>
        <v>3.0981410105141681E-2</v>
      </c>
      <c r="AV80" s="17">
        <v>2949.05</v>
      </c>
      <c r="AW80" s="137">
        <f t="shared" ref="AW80:AY80" si="433">(AV80-AV79)/AV79</f>
        <v>3.0984960250592608E-2</v>
      </c>
      <c r="AX80" s="17">
        <v>3145.65</v>
      </c>
      <c r="AY80" s="137">
        <f t="shared" si="433"/>
        <v>3.0982065602139609E-2</v>
      </c>
      <c r="AZ80" s="14">
        <v>2555.84</v>
      </c>
      <c r="BA80" s="137">
        <f t="shared" ref="BA80" si="434">(AZ80-AZ79)/AZ79</f>
        <v>3.0983892893591422E-2</v>
      </c>
      <c r="BH80" s="262"/>
      <c r="BI80" s="17" t="s">
        <v>30</v>
      </c>
      <c r="BJ80" s="17">
        <v>1702.36</v>
      </c>
      <c r="BK80" s="137">
        <f t="shared" si="413"/>
        <v>-0.13411290773792875</v>
      </c>
    </row>
    <row r="81" spans="26:63" x14ac:dyDescent="0.25">
      <c r="Z81" s="262"/>
      <c r="AA81" s="17" t="s">
        <v>30</v>
      </c>
      <c r="AB81" s="17">
        <v>680.94</v>
      </c>
      <c r="AC81" s="17">
        <v>1021.42</v>
      </c>
      <c r="AD81" s="17">
        <v>1489.57</v>
      </c>
      <c r="AE81" s="17">
        <v>1702.36</v>
      </c>
      <c r="AF81" s="17">
        <v>2553.54</v>
      </c>
      <c r="AG81" s="17">
        <v>2723.78</v>
      </c>
      <c r="AH81" s="14">
        <v>2213.0700000000002</v>
      </c>
      <c r="AI81" s="142"/>
      <c r="AL81" s="262"/>
      <c r="AM81" s="17" t="s">
        <v>30</v>
      </c>
      <c r="AN81" s="17">
        <v>680.94</v>
      </c>
      <c r="AO81" s="137">
        <f t="shared" si="414"/>
        <v>-0.13411579201688675</v>
      </c>
      <c r="AP81" s="17">
        <v>1021.42</v>
      </c>
      <c r="AQ81" s="137">
        <f t="shared" si="414"/>
        <v>-0.13411098489344023</v>
      </c>
      <c r="AR81" s="17">
        <v>1489.57</v>
      </c>
      <c r="AS81" s="137">
        <f t="shared" ref="AS81" si="435">(AR81-AR80)/AR80</f>
        <v>-0.13411188876229455</v>
      </c>
      <c r="AT81" s="17">
        <v>1702.36</v>
      </c>
      <c r="AU81" s="137">
        <f t="shared" ref="AU81" si="436">(AT81-AT80)/AT80</f>
        <v>-0.13411290773792875</v>
      </c>
      <c r="AV81" s="17">
        <v>2553.54</v>
      </c>
      <c r="AW81" s="137">
        <f t="shared" ref="AW81:AY81" si="437">(AV81-AV80)/AV80</f>
        <v>-0.1341143758159408</v>
      </c>
      <c r="AX81" s="17">
        <v>2723.78</v>
      </c>
      <c r="AY81" s="137">
        <f t="shared" si="437"/>
        <v>-0.13411218667048141</v>
      </c>
      <c r="AZ81" s="14">
        <v>2213.0700000000002</v>
      </c>
      <c r="BA81" s="137">
        <f t="shared" ref="BA81" si="438">(AZ81-AZ80)/AZ80</f>
        <v>-0.1341124640040065</v>
      </c>
      <c r="BH81" s="262"/>
      <c r="BI81" s="17" t="s">
        <v>31</v>
      </c>
      <c r="BJ81" s="17">
        <v>1702.36</v>
      </c>
      <c r="BK81" s="137">
        <f t="shared" si="413"/>
        <v>0</v>
      </c>
    </row>
    <row r="82" spans="26:63" x14ac:dyDescent="0.25">
      <c r="Z82" s="262"/>
      <c r="AA82" s="17" t="s">
        <v>31</v>
      </c>
      <c r="AB82" s="14">
        <v>680.94</v>
      </c>
      <c r="AC82" s="17">
        <v>1021.42</v>
      </c>
      <c r="AD82" s="17">
        <v>1489.57</v>
      </c>
      <c r="AE82" s="17">
        <v>1702.36</v>
      </c>
      <c r="AF82" s="17">
        <v>2553.54</v>
      </c>
      <c r="AG82" s="17">
        <v>2723.78</v>
      </c>
      <c r="AH82" s="14">
        <v>2213.0700000000002</v>
      </c>
      <c r="AI82" s="142"/>
      <c r="AL82" s="262"/>
      <c r="AM82" s="17" t="s">
        <v>31</v>
      </c>
      <c r="AN82" s="14">
        <v>680.94</v>
      </c>
      <c r="AO82" s="137">
        <f t="shared" si="414"/>
        <v>0</v>
      </c>
      <c r="AP82" s="17">
        <v>1021.42</v>
      </c>
      <c r="AQ82" s="137">
        <f t="shared" si="414"/>
        <v>0</v>
      </c>
      <c r="AR82" s="17">
        <v>1489.57</v>
      </c>
      <c r="AS82" s="137">
        <f t="shared" ref="AS82" si="439">(AR82-AR81)/AR81</f>
        <v>0</v>
      </c>
      <c r="AT82" s="17">
        <v>1702.36</v>
      </c>
      <c r="AU82" s="137">
        <f t="shared" ref="AU82" si="440">(AT82-AT81)/AT81</f>
        <v>0</v>
      </c>
      <c r="AV82" s="17">
        <v>2553.54</v>
      </c>
      <c r="AW82" s="137">
        <f t="shared" ref="AW82:AY82" si="441">(AV82-AV81)/AV81</f>
        <v>0</v>
      </c>
      <c r="AX82" s="17">
        <v>2723.78</v>
      </c>
      <c r="AY82" s="137">
        <f t="shared" si="441"/>
        <v>0</v>
      </c>
      <c r="AZ82" s="14">
        <v>2213.0700000000002</v>
      </c>
      <c r="BA82" s="137">
        <f t="shared" ref="BA82" si="442">(AZ82-AZ81)/AZ81</f>
        <v>0</v>
      </c>
      <c r="BH82" s="262"/>
      <c r="BI82" s="17" t="s">
        <v>32</v>
      </c>
      <c r="BJ82" s="17">
        <v>1702.36</v>
      </c>
      <c r="BK82" s="137">
        <f t="shared" si="413"/>
        <v>0</v>
      </c>
    </row>
    <row r="83" spans="26:63" x14ac:dyDescent="0.25">
      <c r="Z83" s="262"/>
      <c r="AA83" s="17" t="s">
        <v>32</v>
      </c>
      <c r="AB83" s="14">
        <v>680.94</v>
      </c>
      <c r="AC83" s="17">
        <v>1021.42</v>
      </c>
      <c r="AD83" s="17">
        <v>1489.57</v>
      </c>
      <c r="AE83" s="17">
        <v>1702.36</v>
      </c>
      <c r="AF83" s="17">
        <v>2553.54</v>
      </c>
      <c r="AG83" s="17">
        <v>2723.78</v>
      </c>
      <c r="AH83" s="14">
        <v>2213.0700000000002</v>
      </c>
      <c r="AI83" s="142"/>
      <c r="AL83" s="262"/>
      <c r="AM83" s="17" t="s">
        <v>32</v>
      </c>
      <c r="AN83" s="14">
        <v>680.94</v>
      </c>
      <c r="AO83" s="137">
        <f t="shared" si="414"/>
        <v>0</v>
      </c>
      <c r="AP83" s="17">
        <v>1021.42</v>
      </c>
      <c r="AQ83" s="137">
        <f t="shared" si="414"/>
        <v>0</v>
      </c>
      <c r="AR83" s="17">
        <v>1489.57</v>
      </c>
      <c r="AS83" s="137">
        <f t="shared" ref="AS83" si="443">(AR83-AR82)/AR82</f>
        <v>0</v>
      </c>
      <c r="AT83" s="17">
        <v>1702.36</v>
      </c>
      <c r="AU83" s="137">
        <f t="shared" ref="AU83" si="444">(AT83-AT82)/AT82</f>
        <v>0</v>
      </c>
      <c r="AV83" s="17">
        <v>2553.54</v>
      </c>
      <c r="AW83" s="137">
        <f t="shared" ref="AW83:AY83" si="445">(AV83-AV82)/AV82</f>
        <v>0</v>
      </c>
      <c r="AX83" s="17">
        <v>2723.78</v>
      </c>
      <c r="AY83" s="137">
        <f t="shared" si="445"/>
        <v>0</v>
      </c>
      <c r="AZ83" s="14">
        <v>2213.0700000000002</v>
      </c>
      <c r="BA83" s="137">
        <f t="shared" ref="BA83" si="446">(AZ83-AZ82)/AZ82</f>
        <v>0</v>
      </c>
      <c r="BH83" s="262"/>
      <c r="BI83" s="17" t="s">
        <v>33</v>
      </c>
      <c r="BJ83" s="17">
        <v>1702.36</v>
      </c>
      <c r="BK83" s="137">
        <f t="shared" si="413"/>
        <v>0</v>
      </c>
    </row>
    <row r="84" spans="26:63" x14ac:dyDescent="0.25">
      <c r="Z84" s="262"/>
      <c r="AA84" s="17" t="s">
        <v>33</v>
      </c>
      <c r="AB84" s="17">
        <v>680.94</v>
      </c>
      <c r="AC84" s="17">
        <v>1021.42</v>
      </c>
      <c r="AD84" s="17">
        <v>1489.57</v>
      </c>
      <c r="AE84" s="17">
        <v>1702.36</v>
      </c>
      <c r="AF84" s="17">
        <v>2553.54</v>
      </c>
      <c r="AG84" s="17">
        <v>2723.78</v>
      </c>
      <c r="AH84" s="14">
        <v>2213.0700000000002</v>
      </c>
      <c r="AI84" s="142"/>
      <c r="AL84" s="262"/>
      <c r="AM84" s="17" t="s">
        <v>33</v>
      </c>
      <c r="AN84" s="17">
        <v>680.94</v>
      </c>
      <c r="AO84" s="137">
        <f t="shared" si="414"/>
        <v>0</v>
      </c>
      <c r="AP84" s="17">
        <v>1021.42</v>
      </c>
      <c r="AQ84" s="137">
        <f t="shared" si="414"/>
        <v>0</v>
      </c>
      <c r="AR84" s="17">
        <v>1489.57</v>
      </c>
      <c r="AS84" s="137">
        <f t="shared" ref="AS84" si="447">(AR84-AR83)/AR83</f>
        <v>0</v>
      </c>
      <c r="AT84" s="17">
        <v>1702.36</v>
      </c>
      <c r="AU84" s="137">
        <f t="shared" ref="AU84" si="448">(AT84-AT83)/AT83</f>
        <v>0</v>
      </c>
      <c r="AV84" s="17">
        <v>2553.54</v>
      </c>
      <c r="AW84" s="137">
        <f t="shared" ref="AW84:AY84" si="449">(AV84-AV83)/AV83</f>
        <v>0</v>
      </c>
      <c r="AX84" s="17">
        <v>2723.78</v>
      </c>
      <c r="AY84" s="137">
        <f t="shared" si="449"/>
        <v>0</v>
      </c>
      <c r="AZ84" s="14">
        <v>2213.0700000000002</v>
      </c>
      <c r="BA84" s="137">
        <f t="shared" ref="BA84" si="450">(AZ84-AZ83)/AZ83</f>
        <v>0</v>
      </c>
      <c r="BH84" s="263"/>
      <c r="BI84" s="17" t="s">
        <v>34</v>
      </c>
      <c r="BJ84" s="35">
        <v>1702.36</v>
      </c>
      <c r="BK84" s="137">
        <f t="shared" si="413"/>
        <v>0</v>
      </c>
    </row>
    <row r="85" spans="26:63" x14ac:dyDescent="0.25">
      <c r="Z85" s="263"/>
      <c r="AA85" s="17" t="s">
        <v>34</v>
      </c>
      <c r="AB85" s="17">
        <v>680.94</v>
      </c>
      <c r="AC85" s="14">
        <v>1021.42</v>
      </c>
      <c r="AD85" s="14">
        <v>1489.57</v>
      </c>
      <c r="AE85" s="35">
        <v>1702.36</v>
      </c>
      <c r="AF85" s="14">
        <v>2553.54</v>
      </c>
      <c r="AG85" s="14">
        <v>2723.78</v>
      </c>
      <c r="AH85" s="14">
        <v>2213.0700000000002</v>
      </c>
      <c r="AI85" s="142"/>
      <c r="AL85" s="263"/>
      <c r="AM85" s="17" t="s">
        <v>34</v>
      </c>
      <c r="AN85" s="17">
        <v>680.94</v>
      </c>
      <c r="AO85" s="137">
        <f t="shared" si="414"/>
        <v>0</v>
      </c>
      <c r="AP85" s="14">
        <v>1021.42</v>
      </c>
      <c r="AQ85" s="137">
        <f t="shared" si="414"/>
        <v>0</v>
      </c>
      <c r="AR85" s="14">
        <v>1489.57</v>
      </c>
      <c r="AS85" s="137">
        <f t="shared" ref="AS85" si="451">(AR85-AR84)/AR84</f>
        <v>0</v>
      </c>
      <c r="AT85" s="35">
        <v>1702.36</v>
      </c>
      <c r="AU85" s="137">
        <f t="shared" ref="AU85" si="452">(AT85-AT84)/AT84</f>
        <v>0</v>
      </c>
      <c r="AV85" s="14">
        <v>2553.54</v>
      </c>
      <c r="AW85" s="137">
        <f t="shared" ref="AW85:AY85" si="453">(AV85-AV84)/AV84</f>
        <v>0</v>
      </c>
      <c r="AX85" s="14">
        <v>2723.78</v>
      </c>
      <c r="AY85" s="137">
        <f t="shared" si="453"/>
        <v>0</v>
      </c>
      <c r="AZ85" s="14">
        <v>2213.0700000000002</v>
      </c>
      <c r="BA85" s="137">
        <f t="shared" ref="BA85" si="454">(AZ85-AZ84)/AZ84</f>
        <v>0</v>
      </c>
      <c r="BH85" s="258">
        <v>2017</v>
      </c>
      <c r="BI85" s="17" t="s">
        <v>16</v>
      </c>
      <c r="BJ85" s="17">
        <v>1702.36</v>
      </c>
      <c r="BK85" s="137">
        <f t="shared" si="413"/>
        <v>0</v>
      </c>
    </row>
    <row r="86" spans="26:63" x14ac:dyDescent="0.25">
      <c r="Z86" s="258">
        <v>2017</v>
      </c>
      <c r="AA86" s="17" t="s">
        <v>16</v>
      </c>
      <c r="AB86" s="17">
        <v>680.94</v>
      </c>
      <c r="AC86" s="14">
        <v>1021.42</v>
      </c>
      <c r="AD86" s="14">
        <v>1489.57</v>
      </c>
      <c r="AE86" s="17">
        <v>1702.36</v>
      </c>
      <c r="AF86" s="14">
        <v>2553.54</v>
      </c>
      <c r="AG86" s="14">
        <v>2723.78</v>
      </c>
      <c r="AH86" s="14">
        <v>2213.0700000000002</v>
      </c>
      <c r="AI86" s="142"/>
      <c r="AL86" s="258">
        <v>2017</v>
      </c>
      <c r="AM86" s="17" t="s">
        <v>16</v>
      </c>
      <c r="AN86" s="17">
        <v>680.94</v>
      </c>
      <c r="AO86" s="137">
        <f t="shared" si="414"/>
        <v>0</v>
      </c>
      <c r="AP86" s="14">
        <v>1021.42</v>
      </c>
      <c r="AQ86" s="137">
        <f t="shared" si="414"/>
        <v>0</v>
      </c>
      <c r="AR86" s="14">
        <v>1489.57</v>
      </c>
      <c r="AS86" s="137">
        <f t="shared" ref="AS86" si="455">(AR86-AR85)/AR85</f>
        <v>0</v>
      </c>
      <c r="AT86" s="17">
        <v>1702.36</v>
      </c>
      <c r="AU86" s="137">
        <f t="shared" ref="AU86" si="456">(AT86-AT85)/AT85</f>
        <v>0</v>
      </c>
      <c r="AV86" s="14">
        <v>2553.54</v>
      </c>
      <c r="AW86" s="137">
        <f t="shared" ref="AW86:AY86" si="457">(AV86-AV85)/AV85</f>
        <v>0</v>
      </c>
      <c r="AX86" s="14">
        <v>2723.78</v>
      </c>
      <c r="AY86" s="137">
        <f t="shared" si="457"/>
        <v>0</v>
      </c>
      <c r="AZ86" s="14">
        <v>2213.0700000000002</v>
      </c>
      <c r="BA86" s="137">
        <f t="shared" ref="BA86" si="458">(AZ86-AZ85)/AZ85</f>
        <v>0</v>
      </c>
      <c r="BH86" s="259"/>
      <c r="BI86" s="17" t="s">
        <v>22</v>
      </c>
      <c r="BJ86" s="14">
        <v>1702.36</v>
      </c>
      <c r="BK86" s="137">
        <f t="shared" si="413"/>
        <v>0</v>
      </c>
    </row>
    <row r="87" spans="26:63" x14ac:dyDescent="0.25">
      <c r="Z87" s="259"/>
      <c r="AA87" s="17" t="s">
        <v>22</v>
      </c>
      <c r="AB87" s="14">
        <v>680.94</v>
      </c>
      <c r="AC87" s="14">
        <v>1021.42</v>
      </c>
      <c r="AD87" s="14">
        <v>1489.57</v>
      </c>
      <c r="AE87" s="14">
        <v>1702.36</v>
      </c>
      <c r="AF87" s="14">
        <v>2553.54</v>
      </c>
      <c r="AG87" s="14">
        <v>2723.78</v>
      </c>
      <c r="AH87" s="14">
        <v>2213.0700000000002</v>
      </c>
      <c r="AI87" s="142"/>
      <c r="AL87" s="259"/>
      <c r="AM87" s="17" t="s">
        <v>22</v>
      </c>
      <c r="AN87" s="14">
        <v>680.94</v>
      </c>
      <c r="AO87" s="137">
        <f t="shared" si="414"/>
        <v>0</v>
      </c>
      <c r="AP87" s="14">
        <v>1021.42</v>
      </c>
      <c r="AQ87" s="137">
        <f t="shared" si="414"/>
        <v>0</v>
      </c>
      <c r="AR87" s="14">
        <v>1489.57</v>
      </c>
      <c r="AS87" s="137">
        <f t="shared" ref="AS87" si="459">(AR87-AR86)/AR86</f>
        <v>0</v>
      </c>
      <c r="AT87" s="14">
        <v>1702.36</v>
      </c>
      <c r="AU87" s="137">
        <f t="shared" ref="AU87" si="460">(AT87-AT86)/AT86</f>
        <v>0</v>
      </c>
      <c r="AV87" s="14">
        <v>2553.54</v>
      </c>
      <c r="AW87" s="137">
        <f t="shared" ref="AW87:AY87" si="461">(AV87-AV86)/AV86</f>
        <v>0</v>
      </c>
      <c r="AX87" s="14">
        <v>2723.78</v>
      </c>
      <c r="AY87" s="137">
        <f t="shared" si="461"/>
        <v>0</v>
      </c>
      <c r="AZ87" s="14">
        <v>2213.0700000000002</v>
      </c>
      <c r="BA87" s="137">
        <f t="shared" ref="BA87" si="462">(AZ87-AZ86)/AZ86</f>
        <v>0</v>
      </c>
      <c r="BH87" s="259"/>
      <c r="BI87" s="17" t="s">
        <v>23</v>
      </c>
      <c r="BJ87" s="17">
        <v>1702.36</v>
      </c>
      <c r="BK87" s="137">
        <f t="shared" si="413"/>
        <v>0</v>
      </c>
    </row>
    <row r="88" spans="26:63" x14ac:dyDescent="0.25">
      <c r="Z88" s="259"/>
      <c r="AA88" s="17" t="s">
        <v>23</v>
      </c>
      <c r="AB88" s="14">
        <v>680.94</v>
      </c>
      <c r="AC88" s="14">
        <v>1021.42</v>
      </c>
      <c r="AD88" s="14">
        <v>1489.57</v>
      </c>
      <c r="AE88" s="17">
        <v>1702.36</v>
      </c>
      <c r="AF88" s="14">
        <v>2553.54</v>
      </c>
      <c r="AG88" s="14">
        <v>2723.78</v>
      </c>
      <c r="AH88" s="14">
        <v>2213.0700000000002</v>
      </c>
      <c r="AI88" s="142"/>
      <c r="AL88" s="259"/>
      <c r="AM88" s="17" t="s">
        <v>23</v>
      </c>
      <c r="AN88" s="14">
        <v>680.94</v>
      </c>
      <c r="AO88" s="137">
        <f t="shared" si="414"/>
        <v>0</v>
      </c>
      <c r="AP88" s="14">
        <v>1021.42</v>
      </c>
      <c r="AQ88" s="137">
        <f t="shared" si="414"/>
        <v>0</v>
      </c>
      <c r="AR88" s="14">
        <v>1489.57</v>
      </c>
      <c r="AS88" s="137">
        <f t="shared" ref="AS88" si="463">(AR88-AR87)/AR87</f>
        <v>0</v>
      </c>
      <c r="AT88" s="17">
        <v>1702.36</v>
      </c>
      <c r="AU88" s="137">
        <f t="shared" ref="AU88" si="464">(AT88-AT87)/AT87</f>
        <v>0</v>
      </c>
      <c r="AV88" s="14">
        <v>2553.54</v>
      </c>
      <c r="AW88" s="137">
        <f t="shared" ref="AW88:AY88" si="465">(AV88-AV87)/AV87</f>
        <v>0</v>
      </c>
      <c r="AX88" s="14">
        <v>2723.78</v>
      </c>
      <c r="AY88" s="137">
        <f t="shared" si="465"/>
        <v>0</v>
      </c>
      <c r="AZ88" s="14">
        <v>2213.0700000000002</v>
      </c>
      <c r="BA88" s="137">
        <f t="shared" ref="BA88" si="466">(AZ88-AZ87)/AZ87</f>
        <v>0</v>
      </c>
      <c r="BH88" s="259"/>
      <c r="BI88" s="17" t="s">
        <v>24</v>
      </c>
      <c r="BJ88" s="17">
        <v>1755.23</v>
      </c>
      <c r="BK88" s="137">
        <f t="shared" si="413"/>
        <v>3.1056885735097229E-2</v>
      </c>
    </row>
    <row r="89" spans="26:63" x14ac:dyDescent="0.25">
      <c r="Z89" s="259"/>
      <c r="AA89" s="17" t="s">
        <v>24</v>
      </c>
      <c r="AB89" s="14">
        <v>702.09</v>
      </c>
      <c r="AC89" s="14">
        <v>1053.1400000000001</v>
      </c>
      <c r="AD89" s="14">
        <v>1535.82</v>
      </c>
      <c r="AE89" s="17">
        <v>1755.23</v>
      </c>
      <c r="AF89" s="14">
        <v>2632.84</v>
      </c>
      <c r="AG89" s="14">
        <v>2808.36</v>
      </c>
      <c r="AH89" s="14">
        <v>2281.79</v>
      </c>
      <c r="AI89" s="142"/>
      <c r="AL89" s="259"/>
      <c r="AM89" s="17" t="s">
        <v>24</v>
      </c>
      <c r="AN89" s="14">
        <v>702.09</v>
      </c>
      <c r="AO89" s="137">
        <f t="shared" si="414"/>
        <v>3.1060005286809373E-2</v>
      </c>
      <c r="AP89" s="14">
        <v>1053.1400000000001</v>
      </c>
      <c r="AQ89" s="137">
        <f t="shared" si="414"/>
        <v>3.105480605431668E-2</v>
      </c>
      <c r="AR89" s="14">
        <v>1535.82</v>
      </c>
      <c r="AS89" s="137">
        <f t="shared" ref="AS89" si="467">(AR89-AR88)/AR88</f>
        <v>3.1049228972119473E-2</v>
      </c>
      <c r="AT89" s="17">
        <v>1755.23</v>
      </c>
      <c r="AU89" s="137">
        <f t="shared" ref="AU89" si="468">(AT89-AT88)/AT88</f>
        <v>3.1056885735097229E-2</v>
      </c>
      <c r="AV89" s="14">
        <v>2632.84</v>
      </c>
      <c r="AW89" s="137">
        <f t="shared" ref="AW89:AY89" si="469">(AV89-AV88)/AV88</f>
        <v>3.1054927669039913E-2</v>
      </c>
      <c r="AX89" s="14">
        <v>2808.36</v>
      </c>
      <c r="AY89" s="137">
        <f t="shared" si="469"/>
        <v>3.1052434484429698E-2</v>
      </c>
      <c r="AZ89" s="14">
        <v>2281.79</v>
      </c>
      <c r="BA89" s="137">
        <f t="shared" ref="BA89" si="470">(AZ89-AZ88)/AZ88</f>
        <v>3.1051887197422492E-2</v>
      </c>
      <c r="BH89" s="259"/>
      <c r="BI89" s="17" t="s">
        <v>25</v>
      </c>
      <c r="BJ89" s="17">
        <v>1755.23</v>
      </c>
      <c r="BK89" s="137">
        <f t="shared" si="413"/>
        <v>0</v>
      </c>
    </row>
    <row r="90" spans="26:63" x14ac:dyDescent="0.25">
      <c r="Z90" s="259"/>
      <c r="AA90" s="17" t="s">
        <v>25</v>
      </c>
      <c r="AB90" s="14">
        <v>702.09</v>
      </c>
      <c r="AC90" s="14">
        <v>1053.1400000000001</v>
      </c>
      <c r="AD90" s="14">
        <v>1535.82</v>
      </c>
      <c r="AE90" s="17">
        <v>1755.23</v>
      </c>
      <c r="AF90" s="14">
        <v>2632.84</v>
      </c>
      <c r="AG90" s="14">
        <v>2808.36</v>
      </c>
      <c r="AH90" s="14">
        <v>2281.79</v>
      </c>
      <c r="AI90" s="142"/>
      <c r="AL90" s="259"/>
      <c r="AM90" s="17" t="s">
        <v>25</v>
      </c>
      <c r="AN90" s="14">
        <v>702.09</v>
      </c>
      <c r="AO90" s="137">
        <f t="shared" si="414"/>
        <v>0</v>
      </c>
      <c r="AP90" s="14">
        <v>1053.1400000000001</v>
      </c>
      <c r="AQ90" s="137">
        <f t="shared" si="414"/>
        <v>0</v>
      </c>
      <c r="AR90" s="14">
        <v>1535.82</v>
      </c>
      <c r="AS90" s="137">
        <f t="shared" ref="AS90" si="471">(AR90-AR89)/AR89</f>
        <v>0</v>
      </c>
      <c r="AT90" s="17">
        <v>1755.23</v>
      </c>
      <c r="AU90" s="137">
        <f t="shared" ref="AU90" si="472">(AT90-AT89)/AT89</f>
        <v>0</v>
      </c>
      <c r="AV90" s="14">
        <v>2632.84</v>
      </c>
      <c r="AW90" s="137">
        <f t="shared" ref="AW90:AY90" si="473">(AV90-AV89)/AV89</f>
        <v>0</v>
      </c>
      <c r="AX90" s="14">
        <v>2808.36</v>
      </c>
      <c r="AY90" s="137">
        <f t="shared" si="473"/>
        <v>0</v>
      </c>
      <c r="AZ90" s="14">
        <v>2281.79</v>
      </c>
      <c r="BA90" s="137">
        <f t="shared" ref="BA90" si="474">(AZ90-AZ89)/AZ89</f>
        <v>0</v>
      </c>
      <c r="BH90" s="259"/>
      <c r="BI90" s="17" t="s">
        <v>28</v>
      </c>
      <c r="BJ90" s="17">
        <v>1755.23</v>
      </c>
      <c r="BK90" s="137">
        <f t="shared" si="413"/>
        <v>0</v>
      </c>
    </row>
    <row r="91" spans="26:63" x14ac:dyDescent="0.25">
      <c r="Z91" s="259"/>
      <c r="AA91" s="17" t="s">
        <v>28</v>
      </c>
      <c r="AB91" s="17">
        <v>702.09</v>
      </c>
      <c r="AC91" s="14">
        <v>1053.1400000000001</v>
      </c>
      <c r="AD91" s="14">
        <v>1535.82</v>
      </c>
      <c r="AE91" s="17">
        <v>1755.23</v>
      </c>
      <c r="AF91" s="14">
        <v>2632.84</v>
      </c>
      <c r="AG91" s="14">
        <v>2808.36</v>
      </c>
      <c r="AH91" s="14">
        <v>2281.79</v>
      </c>
      <c r="AI91" s="142"/>
      <c r="AL91" s="259"/>
      <c r="AM91" s="17" t="s">
        <v>28</v>
      </c>
      <c r="AN91" s="17">
        <v>702.09</v>
      </c>
      <c r="AO91" s="137">
        <f t="shared" si="414"/>
        <v>0</v>
      </c>
      <c r="AP91" s="14">
        <v>1053.1400000000001</v>
      </c>
      <c r="AQ91" s="137">
        <f t="shared" si="414"/>
        <v>0</v>
      </c>
      <c r="AR91" s="14">
        <v>1535.82</v>
      </c>
      <c r="AS91" s="137">
        <f t="shared" ref="AS91" si="475">(AR91-AR90)/AR90</f>
        <v>0</v>
      </c>
      <c r="AT91" s="17">
        <v>1755.23</v>
      </c>
      <c r="AU91" s="137">
        <f t="shared" ref="AU91" si="476">(AT91-AT90)/AT90</f>
        <v>0</v>
      </c>
      <c r="AV91" s="14">
        <v>2632.84</v>
      </c>
      <c r="AW91" s="137">
        <f t="shared" ref="AW91:AY91" si="477">(AV91-AV90)/AV90</f>
        <v>0</v>
      </c>
      <c r="AX91" s="14">
        <v>2808.36</v>
      </c>
      <c r="AY91" s="137">
        <f t="shared" si="477"/>
        <v>0</v>
      </c>
      <c r="AZ91" s="14">
        <v>2281.79</v>
      </c>
      <c r="BA91" s="137">
        <f t="shared" ref="BA91" si="478">(AZ91-AZ90)/AZ90</f>
        <v>0</v>
      </c>
      <c r="BH91" s="259"/>
      <c r="BI91" s="17" t="s">
        <v>29</v>
      </c>
      <c r="BJ91" s="17">
        <v>1755.23</v>
      </c>
      <c r="BK91" s="137">
        <f t="shared" si="413"/>
        <v>0</v>
      </c>
    </row>
    <row r="92" spans="26:63" x14ac:dyDescent="0.25">
      <c r="Z92" s="259"/>
      <c r="AA92" s="17" t="s">
        <v>29</v>
      </c>
      <c r="AB92" s="14">
        <v>702.09</v>
      </c>
      <c r="AC92" s="14">
        <v>1053.1400000000001</v>
      </c>
      <c r="AD92" s="14">
        <v>1535.82</v>
      </c>
      <c r="AE92" s="17">
        <v>1755.23</v>
      </c>
      <c r="AF92" s="14">
        <v>2632.84</v>
      </c>
      <c r="AG92" s="14">
        <v>2808.36</v>
      </c>
      <c r="AH92" s="14">
        <v>2281.79</v>
      </c>
      <c r="AI92" s="142"/>
      <c r="AL92" s="259"/>
      <c r="AM92" s="17" t="s">
        <v>29</v>
      </c>
      <c r="AN92" s="14">
        <v>702.09</v>
      </c>
      <c r="AO92" s="137">
        <f t="shared" si="414"/>
        <v>0</v>
      </c>
      <c r="AP92" s="14">
        <v>1053.1400000000001</v>
      </c>
      <c r="AQ92" s="137">
        <f t="shared" si="414"/>
        <v>0</v>
      </c>
      <c r="AR92" s="14">
        <v>1535.82</v>
      </c>
      <c r="AS92" s="137">
        <f t="shared" ref="AS92" si="479">(AR92-AR91)/AR91</f>
        <v>0</v>
      </c>
      <c r="AT92" s="17">
        <v>1755.23</v>
      </c>
      <c r="AU92" s="137">
        <f t="shared" ref="AU92" si="480">(AT92-AT91)/AT91</f>
        <v>0</v>
      </c>
      <c r="AV92" s="14">
        <v>2632.84</v>
      </c>
      <c r="AW92" s="137">
        <f t="shared" ref="AW92:AY92" si="481">(AV92-AV91)/AV91</f>
        <v>0</v>
      </c>
      <c r="AX92" s="14">
        <v>2808.36</v>
      </c>
      <c r="AY92" s="137">
        <f t="shared" si="481"/>
        <v>0</v>
      </c>
      <c r="AZ92" s="14">
        <v>2281.79</v>
      </c>
      <c r="BA92" s="137">
        <f t="shared" ref="BA92" si="482">(AZ92-AZ91)/AZ91</f>
        <v>0</v>
      </c>
      <c r="BH92" s="259"/>
      <c r="BI92" s="17" t="s">
        <v>30</v>
      </c>
      <c r="BJ92" s="17">
        <v>1760.66</v>
      </c>
      <c r="BK92" s="137">
        <f t="shared" si="413"/>
        <v>3.0936116634287607E-3</v>
      </c>
    </row>
    <row r="93" spans="26:63" x14ac:dyDescent="0.25">
      <c r="Z93" s="259"/>
      <c r="AA93" s="17" t="s">
        <v>30</v>
      </c>
      <c r="AB93" s="14">
        <v>704.26</v>
      </c>
      <c r="AC93" s="14">
        <v>1056.3900000000001</v>
      </c>
      <c r="AD93" s="14">
        <v>1540.57</v>
      </c>
      <c r="AE93" s="17">
        <v>1760.66</v>
      </c>
      <c r="AF93" s="14">
        <v>2640.98</v>
      </c>
      <c r="AG93" s="14">
        <v>2817.05</v>
      </c>
      <c r="AH93" s="14">
        <v>2288.85</v>
      </c>
      <c r="AI93" s="142"/>
      <c r="AL93" s="259"/>
      <c r="AM93" s="17" t="s">
        <v>30</v>
      </c>
      <c r="AN93" s="14">
        <v>704.26</v>
      </c>
      <c r="AO93" s="137">
        <f t="shared" si="414"/>
        <v>3.090771838368242E-3</v>
      </c>
      <c r="AP93" s="14">
        <v>1056.3900000000001</v>
      </c>
      <c r="AQ93" s="137">
        <f t="shared" si="414"/>
        <v>3.0860094574320599E-3</v>
      </c>
      <c r="AR93" s="14">
        <v>1540.57</v>
      </c>
      <c r="AS93" s="137">
        <f t="shared" ref="AS93" si="483">(AR93-AR92)/AR92</f>
        <v>3.092810355380188E-3</v>
      </c>
      <c r="AT93" s="17">
        <v>1760.66</v>
      </c>
      <c r="AU93" s="137">
        <f t="shared" ref="AU93" si="484">(AT93-AT92)/AT92</f>
        <v>3.0936116634287607E-3</v>
      </c>
      <c r="AV93" s="14">
        <v>2640.98</v>
      </c>
      <c r="AW93" s="137">
        <f t="shared" ref="AW93:AY93" si="485">(AV93-AV92)/AV92</f>
        <v>3.0917184485194211E-3</v>
      </c>
      <c r="AX93" s="14">
        <v>2817.05</v>
      </c>
      <c r="AY93" s="137">
        <f t="shared" si="485"/>
        <v>3.0943326354171312E-3</v>
      </c>
      <c r="AZ93" s="14">
        <v>2288.85</v>
      </c>
      <c r="BA93" s="137">
        <f t="shared" ref="BA93" si="486">(AZ93-AZ92)/AZ92</f>
        <v>3.0940621178986434E-3</v>
      </c>
      <c r="BH93" s="259"/>
      <c r="BI93" s="17" t="s">
        <v>31</v>
      </c>
      <c r="BJ93" s="17">
        <v>1760.66</v>
      </c>
      <c r="BK93" s="137">
        <f t="shared" si="413"/>
        <v>0</v>
      </c>
    </row>
    <row r="94" spans="26:63" x14ac:dyDescent="0.25">
      <c r="Z94" s="259"/>
      <c r="AA94" s="17" t="s">
        <v>31</v>
      </c>
      <c r="AB94" s="14">
        <v>704.26</v>
      </c>
      <c r="AC94" s="14">
        <v>1056.3900000000001</v>
      </c>
      <c r="AD94" s="14">
        <v>1540.57</v>
      </c>
      <c r="AE94" s="17">
        <v>1760.66</v>
      </c>
      <c r="AF94" s="14">
        <v>2640.98</v>
      </c>
      <c r="AG94" s="14">
        <v>2817.05</v>
      </c>
      <c r="AH94" s="14">
        <v>2288.85</v>
      </c>
      <c r="AI94" s="142"/>
      <c r="AL94" s="259"/>
      <c r="AM94" s="17" t="s">
        <v>31</v>
      </c>
      <c r="AN94" s="14">
        <v>704.26</v>
      </c>
      <c r="AO94" s="137">
        <f t="shared" si="414"/>
        <v>0</v>
      </c>
      <c r="AP94" s="14">
        <v>1056.3900000000001</v>
      </c>
      <c r="AQ94" s="137">
        <f t="shared" si="414"/>
        <v>0</v>
      </c>
      <c r="AR94" s="14">
        <v>1540.57</v>
      </c>
      <c r="AS94" s="137">
        <f t="shared" ref="AS94" si="487">(AR94-AR93)/AR93</f>
        <v>0</v>
      </c>
      <c r="AT94" s="17">
        <v>1760.66</v>
      </c>
      <c r="AU94" s="137">
        <f t="shared" ref="AU94" si="488">(AT94-AT93)/AT93</f>
        <v>0</v>
      </c>
      <c r="AV94" s="14">
        <v>2640.98</v>
      </c>
      <c r="AW94" s="137">
        <f t="shared" ref="AW94:AY94" si="489">(AV94-AV93)/AV93</f>
        <v>0</v>
      </c>
      <c r="AX94" s="14">
        <v>2817.05</v>
      </c>
      <c r="AY94" s="137">
        <f t="shared" si="489"/>
        <v>0</v>
      </c>
      <c r="AZ94" s="14">
        <v>2288.85</v>
      </c>
      <c r="BA94" s="137">
        <f t="shared" ref="BA94" si="490">(AZ94-AZ93)/AZ93</f>
        <v>0</v>
      </c>
      <c r="BH94" s="259"/>
      <c r="BI94" s="17" t="s">
        <v>32</v>
      </c>
      <c r="BJ94" s="17">
        <v>1760.66</v>
      </c>
      <c r="BK94" s="137">
        <f t="shared" si="413"/>
        <v>0</v>
      </c>
    </row>
    <row r="95" spans="26:63" x14ac:dyDescent="0.25">
      <c r="Z95" s="259"/>
      <c r="AA95" s="17" t="s">
        <v>32</v>
      </c>
      <c r="AB95" s="14">
        <v>704.26</v>
      </c>
      <c r="AC95" s="14">
        <v>1056.3900000000001</v>
      </c>
      <c r="AD95" s="14">
        <v>1540.57</v>
      </c>
      <c r="AE95" s="17">
        <v>1760.66</v>
      </c>
      <c r="AF95" s="14">
        <v>2640.98</v>
      </c>
      <c r="AG95" s="14">
        <v>2817.05</v>
      </c>
      <c r="AH95" s="14">
        <v>2288.85</v>
      </c>
      <c r="AI95" s="142"/>
      <c r="AL95" s="259"/>
      <c r="AM95" s="17" t="s">
        <v>32</v>
      </c>
      <c r="AN95" s="14">
        <v>704.26</v>
      </c>
      <c r="AO95" s="137">
        <f t="shared" si="414"/>
        <v>0</v>
      </c>
      <c r="AP95" s="14">
        <v>1056.3900000000001</v>
      </c>
      <c r="AQ95" s="137">
        <f t="shared" si="414"/>
        <v>0</v>
      </c>
      <c r="AR95" s="14">
        <v>1540.57</v>
      </c>
      <c r="AS95" s="137">
        <f t="shared" ref="AS95" si="491">(AR95-AR94)/AR94</f>
        <v>0</v>
      </c>
      <c r="AT95" s="17">
        <v>1760.66</v>
      </c>
      <c r="AU95" s="137">
        <f t="shared" ref="AU95" si="492">(AT95-AT94)/AT94</f>
        <v>0</v>
      </c>
      <c r="AV95" s="14">
        <v>2640.98</v>
      </c>
      <c r="AW95" s="137">
        <f t="shared" ref="AW95:AY95" si="493">(AV95-AV94)/AV94</f>
        <v>0</v>
      </c>
      <c r="AX95" s="14">
        <v>2817.05</v>
      </c>
      <c r="AY95" s="137">
        <f t="shared" si="493"/>
        <v>0</v>
      </c>
      <c r="AZ95" s="14">
        <v>2288.85</v>
      </c>
      <c r="BA95" s="137">
        <f t="shared" ref="BA95" si="494">(AZ95-AZ94)/AZ94</f>
        <v>0</v>
      </c>
      <c r="BH95" s="259"/>
      <c r="BI95" s="17" t="s">
        <v>33</v>
      </c>
      <c r="BJ95" s="17">
        <v>1760.66</v>
      </c>
      <c r="BK95" s="137">
        <f t="shared" si="413"/>
        <v>0</v>
      </c>
    </row>
    <row r="96" spans="26:63" x14ac:dyDescent="0.25">
      <c r="Z96" s="259"/>
      <c r="AA96" s="17" t="s">
        <v>33</v>
      </c>
      <c r="AB96" s="14">
        <v>704.26</v>
      </c>
      <c r="AC96" s="14">
        <v>1056.3900000000001</v>
      </c>
      <c r="AD96" s="14">
        <v>1540.57</v>
      </c>
      <c r="AE96" s="17">
        <v>1760.66</v>
      </c>
      <c r="AF96" s="14">
        <v>2640.98</v>
      </c>
      <c r="AG96" s="14">
        <v>2817.05</v>
      </c>
      <c r="AH96" s="14">
        <v>2288.85</v>
      </c>
      <c r="AI96" s="142"/>
      <c r="AL96" s="259"/>
      <c r="AM96" s="17" t="s">
        <v>33</v>
      </c>
      <c r="AN96" s="14">
        <v>704.26</v>
      </c>
      <c r="AO96" s="137">
        <f t="shared" si="414"/>
        <v>0</v>
      </c>
      <c r="AP96" s="14">
        <v>1056.3900000000001</v>
      </c>
      <c r="AQ96" s="137">
        <f t="shared" si="414"/>
        <v>0</v>
      </c>
      <c r="AR96" s="14">
        <v>1540.57</v>
      </c>
      <c r="AS96" s="137">
        <f t="shared" ref="AS96" si="495">(AR96-AR95)/AR95</f>
        <v>0</v>
      </c>
      <c r="AT96" s="17">
        <v>1760.66</v>
      </c>
      <c r="AU96" s="137">
        <f t="shared" ref="AU96" si="496">(AT96-AT95)/AT95</f>
        <v>0</v>
      </c>
      <c r="AV96" s="14">
        <v>2640.98</v>
      </c>
      <c r="AW96" s="137">
        <f t="shared" ref="AW96:AY96" si="497">(AV96-AV95)/AV95</f>
        <v>0</v>
      </c>
      <c r="AX96" s="14">
        <v>2817.05</v>
      </c>
      <c r="AY96" s="137">
        <f t="shared" si="497"/>
        <v>0</v>
      </c>
      <c r="AZ96" s="14">
        <v>2288.85</v>
      </c>
      <c r="BA96" s="137">
        <f t="shared" ref="BA96" si="498">(AZ96-AZ95)/AZ95</f>
        <v>0</v>
      </c>
      <c r="BH96" s="260"/>
      <c r="BI96" s="17" t="s">
        <v>34</v>
      </c>
      <c r="BJ96" s="17">
        <v>1760.66</v>
      </c>
      <c r="BK96" s="137">
        <f t="shared" si="413"/>
        <v>0</v>
      </c>
    </row>
    <row r="97" spans="26:63" x14ac:dyDescent="0.25">
      <c r="Z97" s="260"/>
      <c r="AA97" s="17" t="s">
        <v>34</v>
      </c>
      <c r="AB97" s="14">
        <v>704.26</v>
      </c>
      <c r="AC97" s="14">
        <v>1056.3900000000001</v>
      </c>
      <c r="AD97" s="14">
        <v>1540.57</v>
      </c>
      <c r="AE97" s="17">
        <v>1760.66</v>
      </c>
      <c r="AF97" s="14">
        <v>2640.98</v>
      </c>
      <c r="AG97" s="14">
        <v>2817.05</v>
      </c>
      <c r="AH97" s="14">
        <v>2288.85</v>
      </c>
      <c r="AI97" s="142"/>
      <c r="AL97" s="260"/>
      <c r="AM97" s="17" t="s">
        <v>34</v>
      </c>
      <c r="AN97" s="14">
        <v>704.26</v>
      </c>
      <c r="AO97" s="137">
        <f t="shared" si="414"/>
        <v>0</v>
      </c>
      <c r="AP97" s="14">
        <v>1056.3900000000001</v>
      </c>
      <c r="AQ97" s="137">
        <f t="shared" si="414"/>
        <v>0</v>
      </c>
      <c r="AR97" s="14">
        <v>1540.57</v>
      </c>
      <c r="AS97" s="137">
        <f t="shared" ref="AS97" si="499">(AR97-AR96)/AR96</f>
        <v>0</v>
      </c>
      <c r="AT97" s="17">
        <v>1760.66</v>
      </c>
      <c r="AU97" s="137">
        <f t="shared" ref="AU97" si="500">(AT97-AT96)/AT96</f>
        <v>0</v>
      </c>
      <c r="AV97" s="14">
        <v>2640.98</v>
      </c>
      <c r="AW97" s="137">
        <f t="shared" ref="AW97:AY97" si="501">(AV97-AV96)/AV96</f>
        <v>0</v>
      </c>
      <c r="AX97" s="14">
        <v>2817.05</v>
      </c>
      <c r="AY97" s="137">
        <f t="shared" si="501"/>
        <v>0</v>
      </c>
      <c r="AZ97" s="14">
        <v>2288.85</v>
      </c>
      <c r="BA97" s="137">
        <f t="shared" ref="BA97" si="502">(AZ97-AZ96)/AZ96</f>
        <v>0</v>
      </c>
      <c r="BH97" s="258">
        <v>2018</v>
      </c>
      <c r="BI97" s="17" t="s">
        <v>16</v>
      </c>
      <c r="BJ97" s="17">
        <v>1760.66</v>
      </c>
      <c r="BK97" s="137">
        <f t="shared" si="413"/>
        <v>0</v>
      </c>
    </row>
    <row r="98" spans="26:63" x14ac:dyDescent="0.25">
      <c r="Z98" s="258">
        <v>2018</v>
      </c>
      <c r="AA98" s="17" t="s">
        <v>16</v>
      </c>
      <c r="AB98" s="14">
        <v>704.26</v>
      </c>
      <c r="AC98" s="14">
        <v>1056.3900000000001</v>
      </c>
      <c r="AD98" s="14">
        <v>1540.57</v>
      </c>
      <c r="AE98" s="17">
        <v>1760.66</v>
      </c>
      <c r="AF98" s="14">
        <v>2640.98</v>
      </c>
      <c r="AG98" s="14">
        <v>2817.05</v>
      </c>
      <c r="AH98" s="14">
        <v>2288.85</v>
      </c>
      <c r="AI98" s="142"/>
      <c r="AL98" s="258">
        <v>2018</v>
      </c>
      <c r="AM98" s="17" t="s">
        <v>16</v>
      </c>
      <c r="AN98" s="14">
        <v>704.26</v>
      </c>
      <c r="AO98" s="137">
        <f t="shared" si="414"/>
        <v>0</v>
      </c>
      <c r="AP98" s="14">
        <v>1056.3900000000001</v>
      </c>
      <c r="AQ98" s="137">
        <f t="shared" si="414"/>
        <v>0</v>
      </c>
      <c r="AR98" s="14">
        <v>1540.57</v>
      </c>
      <c r="AS98" s="137">
        <f t="shared" ref="AS98" si="503">(AR98-AR97)/AR97</f>
        <v>0</v>
      </c>
      <c r="AT98" s="17">
        <v>1760.66</v>
      </c>
      <c r="AU98" s="137">
        <f t="shared" ref="AU98" si="504">(AT98-AT97)/AT97</f>
        <v>0</v>
      </c>
      <c r="AV98" s="14">
        <v>2640.98</v>
      </c>
      <c r="AW98" s="137">
        <f t="shared" ref="AW98:AY98" si="505">(AV98-AV97)/AV97</f>
        <v>0</v>
      </c>
      <c r="AX98" s="14">
        <v>2817.05</v>
      </c>
      <c r="AY98" s="137">
        <f t="shared" si="505"/>
        <v>0</v>
      </c>
      <c r="AZ98" s="14">
        <v>2288.85</v>
      </c>
      <c r="BA98" s="137">
        <f t="shared" ref="BA98" si="506">(AZ98-AZ97)/AZ97</f>
        <v>0</v>
      </c>
      <c r="BH98" s="259"/>
      <c r="BI98" s="17" t="s">
        <v>22</v>
      </c>
      <c r="BJ98" s="14">
        <v>1760.66</v>
      </c>
      <c r="BK98" s="137">
        <f t="shared" si="413"/>
        <v>0</v>
      </c>
    </row>
    <row r="99" spans="26:63" x14ac:dyDescent="0.25">
      <c r="Z99" s="259"/>
      <c r="AA99" s="17" t="s">
        <v>22</v>
      </c>
      <c r="AB99" s="14">
        <v>704.26</v>
      </c>
      <c r="AC99" s="14">
        <v>1056.3900000000001</v>
      </c>
      <c r="AD99" s="14">
        <v>1540.57</v>
      </c>
      <c r="AE99" s="14">
        <v>1760.66</v>
      </c>
      <c r="AF99" s="14">
        <v>2640.98</v>
      </c>
      <c r="AG99" s="14">
        <v>2817.05</v>
      </c>
      <c r="AH99" s="14">
        <v>2288.85</v>
      </c>
      <c r="AI99" s="142"/>
      <c r="AL99" s="259"/>
      <c r="AM99" s="17" t="s">
        <v>22</v>
      </c>
      <c r="AN99" s="14">
        <v>704.26</v>
      </c>
      <c r="AO99" s="137">
        <f t="shared" si="414"/>
        <v>0</v>
      </c>
      <c r="AP99" s="14">
        <v>1056.3900000000001</v>
      </c>
      <c r="AQ99" s="137">
        <f t="shared" si="414"/>
        <v>0</v>
      </c>
      <c r="AR99" s="14">
        <v>1540.57</v>
      </c>
      <c r="AS99" s="137">
        <f t="shared" ref="AS99" si="507">(AR99-AR98)/AR98</f>
        <v>0</v>
      </c>
      <c r="AT99" s="14">
        <v>1760.66</v>
      </c>
      <c r="AU99" s="137">
        <f t="shared" ref="AU99" si="508">(AT99-AT98)/AT98</f>
        <v>0</v>
      </c>
      <c r="AV99" s="14">
        <v>2640.98</v>
      </c>
      <c r="AW99" s="137">
        <f t="shared" ref="AW99:AY99" si="509">(AV99-AV98)/AV98</f>
        <v>0</v>
      </c>
      <c r="AX99" s="14">
        <v>2817.05</v>
      </c>
      <c r="AY99" s="137">
        <f t="shared" si="509"/>
        <v>0</v>
      </c>
      <c r="AZ99" s="14">
        <v>2288.85</v>
      </c>
      <c r="BA99" s="137">
        <f t="shared" ref="BA99" si="510">(AZ99-AZ98)/AZ98</f>
        <v>0</v>
      </c>
      <c r="BH99" s="259"/>
      <c r="BI99" s="17" t="s">
        <v>23</v>
      </c>
      <c r="BJ99" s="14">
        <v>1760.66</v>
      </c>
      <c r="BK99" s="137">
        <f t="shared" si="413"/>
        <v>0</v>
      </c>
    </row>
    <row r="100" spans="26:63" x14ac:dyDescent="0.25">
      <c r="Z100" s="259"/>
      <c r="AA100" s="17" t="s">
        <v>23</v>
      </c>
      <c r="AB100" s="14">
        <v>704.26</v>
      </c>
      <c r="AC100" s="14">
        <v>1056.3900000000001</v>
      </c>
      <c r="AD100" s="14">
        <v>1540.57</v>
      </c>
      <c r="AE100" s="14">
        <v>1760.66</v>
      </c>
      <c r="AF100" s="14">
        <v>2640.98</v>
      </c>
      <c r="AG100" s="14">
        <v>2817.05</v>
      </c>
      <c r="AH100" s="14">
        <v>2288.85</v>
      </c>
      <c r="AI100" s="142"/>
      <c r="AL100" s="259"/>
      <c r="AM100" s="17" t="s">
        <v>23</v>
      </c>
      <c r="AN100" s="14">
        <v>704.26</v>
      </c>
      <c r="AO100" s="137">
        <f t="shared" si="414"/>
        <v>0</v>
      </c>
      <c r="AP100" s="14">
        <v>1056.3900000000001</v>
      </c>
      <c r="AQ100" s="137">
        <f t="shared" si="414"/>
        <v>0</v>
      </c>
      <c r="AR100" s="14">
        <v>1540.57</v>
      </c>
      <c r="AS100" s="137">
        <f t="shared" ref="AS100" si="511">(AR100-AR99)/AR99</f>
        <v>0</v>
      </c>
      <c r="AT100" s="14">
        <v>1760.66</v>
      </c>
      <c r="AU100" s="137">
        <f t="shared" ref="AU100" si="512">(AT100-AT99)/AT99</f>
        <v>0</v>
      </c>
      <c r="AV100" s="14">
        <v>2640.98</v>
      </c>
      <c r="AW100" s="137">
        <f t="shared" ref="AW100:AY100" si="513">(AV100-AV99)/AV99</f>
        <v>0</v>
      </c>
      <c r="AX100" s="14">
        <v>2817.05</v>
      </c>
      <c r="AY100" s="137">
        <f t="shared" si="513"/>
        <v>0</v>
      </c>
      <c r="AZ100" s="14">
        <v>2288.85</v>
      </c>
      <c r="BA100" s="137">
        <f t="shared" ref="BA100" si="514">(AZ100-AZ99)/AZ99</f>
        <v>0</v>
      </c>
      <c r="BH100" s="259"/>
      <c r="BI100" s="17" t="s">
        <v>24</v>
      </c>
      <c r="BJ100" s="17">
        <v>1760.66</v>
      </c>
      <c r="BK100" s="137">
        <f t="shared" si="413"/>
        <v>0</v>
      </c>
    </row>
    <row r="101" spans="26:63" x14ac:dyDescent="0.25">
      <c r="Z101" s="259"/>
      <c r="AA101" s="17" t="s">
        <v>24</v>
      </c>
      <c r="AB101" s="17">
        <v>704.26</v>
      </c>
      <c r="AC101" s="14">
        <v>1056.3900000000001</v>
      </c>
      <c r="AD101" s="14">
        <v>1540.57</v>
      </c>
      <c r="AE101" s="17">
        <v>1760.66</v>
      </c>
      <c r="AF101" s="14">
        <v>2640.98</v>
      </c>
      <c r="AG101" s="14">
        <v>2817.05</v>
      </c>
      <c r="AH101" s="14">
        <v>2288.85</v>
      </c>
      <c r="AI101" s="142"/>
      <c r="AL101" s="259"/>
      <c r="AM101" s="17" t="s">
        <v>24</v>
      </c>
      <c r="AN101" s="17">
        <v>704.26</v>
      </c>
      <c r="AO101" s="137">
        <f t="shared" si="414"/>
        <v>0</v>
      </c>
      <c r="AP101" s="14">
        <v>1056.3900000000001</v>
      </c>
      <c r="AQ101" s="137">
        <f t="shared" si="414"/>
        <v>0</v>
      </c>
      <c r="AR101" s="14">
        <v>1540.57</v>
      </c>
      <c r="AS101" s="137">
        <f t="shared" ref="AS101" si="515">(AR101-AR100)/AR100</f>
        <v>0</v>
      </c>
      <c r="AT101" s="17">
        <v>1760.66</v>
      </c>
      <c r="AU101" s="137">
        <f t="shared" ref="AU101" si="516">(AT101-AT100)/AT100</f>
        <v>0</v>
      </c>
      <c r="AV101" s="14">
        <v>2640.98</v>
      </c>
      <c r="AW101" s="137">
        <f t="shared" ref="AW101:AY101" si="517">(AV101-AV100)/AV100</f>
        <v>0</v>
      </c>
      <c r="AX101" s="14">
        <v>2817.05</v>
      </c>
      <c r="AY101" s="137">
        <f t="shared" si="517"/>
        <v>0</v>
      </c>
      <c r="AZ101" s="14">
        <v>2288.85</v>
      </c>
      <c r="BA101" s="137">
        <f t="shared" ref="BA101" si="518">(AZ101-AZ100)/AZ100</f>
        <v>0</v>
      </c>
      <c r="BH101" s="259"/>
      <c r="BI101" s="17" t="s">
        <v>25</v>
      </c>
      <c r="BJ101" s="17">
        <v>1760.66</v>
      </c>
      <c r="BK101" s="137">
        <f t="shared" si="413"/>
        <v>0</v>
      </c>
    </row>
    <row r="102" spans="26:63" x14ac:dyDescent="0.25">
      <c r="Z102" s="259"/>
      <c r="AA102" s="17" t="s">
        <v>25</v>
      </c>
      <c r="AB102" s="14">
        <v>704.26</v>
      </c>
      <c r="AC102" s="14">
        <v>1056.3900000000001</v>
      </c>
      <c r="AD102" s="14">
        <v>1540.57</v>
      </c>
      <c r="AE102" s="17">
        <v>1760.66</v>
      </c>
      <c r="AF102" s="14">
        <v>2640.98</v>
      </c>
      <c r="AG102" s="14">
        <v>2817.05</v>
      </c>
      <c r="AH102" s="14">
        <v>2288.85</v>
      </c>
      <c r="AI102" s="142"/>
      <c r="AL102" s="259"/>
      <c r="AM102" s="17" t="s">
        <v>25</v>
      </c>
      <c r="AN102" s="14">
        <v>704.26</v>
      </c>
      <c r="AO102" s="137">
        <f t="shared" si="414"/>
        <v>0</v>
      </c>
      <c r="AP102" s="14">
        <v>1056.3900000000001</v>
      </c>
      <c r="AQ102" s="137">
        <f t="shared" si="414"/>
        <v>0</v>
      </c>
      <c r="AR102" s="14">
        <v>1540.57</v>
      </c>
      <c r="AS102" s="137">
        <f t="shared" ref="AS102" si="519">(AR102-AR101)/AR101</f>
        <v>0</v>
      </c>
      <c r="AT102" s="17">
        <v>1760.66</v>
      </c>
      <c r="AU102" s="137">
        <f t="shared" ref="AU102" si="520">(AT102-AT101)/AT101</f>
        <v>0</v>
      </c>
      <c r="AV102" s="14">
        <v>2640.98</v>
      </c>
      <c r="AW102" s="137">
        <f t="shared" ref="AW102:AY102" si="521">(AV102-AV101)/AV101</f>
        <v>0</v>
      </c>
      <c r="AX102" s="14">
        <v>2817.05</v>
      </c>
      <c r="AY102" s="137">
        <f t="shared" si="521"/>
        <v>0</v>
      </c>
      <c r="AZ102" s="14">
        <v>2288.85</v>
      </c>
      <c r="BA102" s="137">
        <f t="shared" ref="BA102" si="522">(AZ102-AZ101)/AZ101</f>
        <v>0</v>
      </c>
      <c r="BH102" s="259"/>
      <c r="BI102" s="17" t="s">
        <v>28</v>
      </c>
      <c r="BJ102" s="17">
        <v>1818.81</v>
      </c>
      <c r="BK102" s="137">
        <f t="shared" si="413"/>
        <v>3.3027387456976282E-2</v>
      </c>
    </row>
    <row r="103" spans="26:63" x14ac:dyDescent="0.25">
      <c r="Z103" s="259"/>
      <c r="AA103" s="17" t="s">
        <v>28</v>
      </c>
      <c r="AB103" s="14">
        <v>727.52</v>
      </c>
      <c r="AC103" s="14">
        <v>1091.29</v>
      </c>
      <c r="AD103" s="14">
        <v>1591.46</v>
      </c>
      <c r="AE103" s="17">
        <v>1818.81</v>
      </c>
      <c r="AF103" s="14">
        <v>2728.22</v>
      </c>
      <c r="AG103" s="14">
        <v>2910.1</v>
      </c>
      <c r="AH103" s="14">
        <v>2364.4499999999998</v>
      </c>
      <c r="AI103" s="142"/>
      <c r="AL103" s="259"/>
      <c r="AM103" s="17" t="s">
        <v>28</v>
      </c>
      <c r="AN103" s="14">
        <v>727.52</v>
      </c>
      <c r="AO103" s="137">
        <f t="shared" si="414"/>
        <v>3.3027575043307854E-2</v>
      </c>
      <c r="AP103" s="14">
        <v>1091.29</v>
      </c>
      <c r="AQ103" s="137">
        <f t="shared" si="414"/>
        <v>3.3037041244237321E-2</v>
      </c>
      <c r="AR103" s="14">
        <v>1591.46</v>
      </c>
      <c r="AS103" s="137">
        <f t="shared" ref="AS103" si="523">(AR103-AR102)/AR102</f>
        <v>3.3033227961079409E-2</v>
      </c>
      <c r="AT103" s="17">
        <v>1818.81</v>
      </c>
      <c r="AU103" s="137">
        <f t="shared" ref="AU103" si="524">(AT103-AT102)/AT102</f>
        <v>3.3027387456976282E-2</v>
      </c>
      <c r="AV103" s="14">
        <v>2728.22</v>
      </c>
      <c r="AW103" s="137">
        <f t="shared" ref="AW103:AY103" si="525">(AV103-AV102)/AV102</f>
        <v>3.3033192224098548E-2</v>
      </c>
      <c r="AX103" s="14">
        <v>2910.1</v>
      </c>
      <c r="AY103" s="137">
        <f t="shared" si="525"/>
        <v>3.3031007614348247E-2</v>
      </c>
      <c r="AZ103" s="14">
        <v>2364.4499999999998</v>
      </c>
      <c r="BA103" s="137">
        <f t="shared" ref="BA103" si="526">(AZ103-AZ102)/AZ102</f>
        <v>3.3029687397601377E-2</v>
      </c>
      <c r="BH103" s="259"/>
      <c r="BI103" s="17" t="s">
        <v>29</v>
      </c>
      <c r="BJ103" s="17">
        <v>1818.81</v>
      </c>
      <c r="BK103" s="137">
        <f t="shared" si="413"/>
        <v>0</v>
      </c>
    </row>
    <row r="104" spans="26:63" x14ac:dyDescent="0.25">
      <c r="Z104" s="259"/>
      <c r="AA104" s="17" t="s">
        <v>29</v>
      </c>
      <c r="AB104" s="14">
        <v>727.52</v>
      </c>
      <c r="AC104" s="14">
        <v>1091.29</v>
      </c>
      <c r="AD104" s="14">
        <v>1591.46</v>
      </c>
      <c r="AE104" s="17">
        <v>1818.81</v>
      </c>
      <c r="AF104" s="14">
        <v>2728.22</v>
      </c>
      <c r="AG104" s="14">
        <v>2910.1</v>
      </c>
      <c r="AH104" s="14">
        <v>2364.4499999999998</v>
      </c>
      <c r="AI104" s="142"/>
      <c r="AL104" s="259"/>
      <c r="AM104" s="17" t="s">
        <v>29</v>
      </c>
      <c r="AN104" s="14">
        <v>727.52</v>
      </c>
      <c r="AO104" s="137">
        <f t="shared" si="414"/>
        <v>0</v>
      </c>
      <c r="AP104" s="14">
        <v>1091.29</v>
      </c>
      <c r="AQ104" s="137">
        <f t="shared" si="414"/>
        <v>0</v>
      </c>
      <c r="AR104" s="14">
        <v>1591.46</v>
      </c>
      <c r="AS104" s="137">
        <f t="shared" ref="AS104" si="527">(AR104-AR103)/AR103</f>
        <v>0</v>
      </c>
      <c r="AT104" s="17">
        <v>1818.81</v>
      </c>
      <c r="AU104" s="137">
        <f t="shared" ref="AU104" si="528">(AT104-AT103)/AT103</f>
        <v>0</v>
      </c>
      <c r="AV104" s="14">
        <v>2728.22</v>
      </c>
      <c r="AW104" s="137">
        <f t="shared" ref="AW104:AY104" si="529">(AV104-AV103)/AV103</f>
        <v>0</v>
      </c>
      <c r="AX104" s="14">
        <v>2910.1</v>
      </c>
      <c r="AY104" s="137">
        <f t="shared" si="529"/>
        <v>0</v>
      </c>
      <c r="AZ104" s="14">
        <v>2364.4499999999998</v>
      </c>
      <c r="BA104" s="137">
        <f t="shared" ref="BA104" si="530">(AZ104-AZ103)/AZ103</f>
        <v>0</v>
      </c>
      <c r="BH104" s="259"/>
      <c r="BI104" s="17" t="s">
        <v>30</v>
      </c>
      <c r="BJ104" s="14">
        <v>1819.28</v>
      </c>
      <c r="BK104" s="137">
        <f t="shared" si="413"/>
        <v>2.5841071909656716E-4</v>
      </c>
    </row>
    <row r="105" spans="26:63" x14ac:dyDescent="0.25">
      <c r="Z105" s="259"/>
      <c r="AA105" s="17" t="s">
        <v>30</v>
      </c>
      <c r="AB105" s="14">
        <v>727.71</v>
      </c>
      <c r="AC105" s="14">
        <v>1091.57</v>
      </c>
      <c r="AD105" s="14">
        <v>1591.87</v>
      </c>
      <c r="AE105" s="14">
        <v>1819.28</v>
      </c>
      <c r="AF105" s="14">
        <v>2728.92</v>
      </c>
      <c r="AG105" s="14">
        <v>2910.85</v>
      </c>
      <c r="AH105" s="14">
        <v>2365.06</v>
      </c>
      <c r="AI105" s="142"/>
      <c r="AL105" s="259"/>
      <c r="AM105" s="17" t="s">
        <v>30</v>
      </c>
      <c r="AN105" s="14">
        <v>727.71</v>
      </c>
      <c r="AO105" s="137">
        <f t="shared" si="414"/>
        <v>2.6116120519031032E-4</v>
      </c>
      <c r="AP105" s="14">
        <v>1091.57</v>
      </c>
      <c r="AQ105" s="137">
        <f t="shared" si="414"/>
        <v>2.5657707850339754E-4</v>
      </c>
      <c r="AR105" s="14">
        <v>1591.87</v>
      </c>
      <c r="AS105" s="137">
        <f t="shared" ref="AS105" si="531">(AR105-AR104)/AR104</f>
        <v>2.5762507383148459E-4</v>
      </c>
      <c r="AT105" s="14">
        <v>1819.28</v>
      </c>
      <c r="AU105" s="137">
        <f t="shared" ref="AU105" si="532">(AT105-AT104)/AT104</f>
        <v>2.5841071909656716E-4</v>
      </c>
      <c r="AV105" s="14">
        <v>2728.92</v>
      </c>
      <c r="AW105" s="137">
        <f t="shared" ref="AW105:AY105" si="533">(AV105-AV104)/AV104</f>
        <v>2.565775487315073E-4</v>
      </c>
      <c r="AX105" s="14">
        <v>2910.85</v>
      </c>
      <c r="AY105" s="137">
        <f t="shared" si="533"/>
        <v>2.5772310229889007E-4</v>
      </c>
      <c r="AZ105" s="14">
        <v>2365.06</v>
      </c>
      <c r="BA105" s="137">
        <f t="shared" ref="BA105" si="534">(AZ105-AZ104)/AZ104</f>
        <v>2.5798811562948142E-4</v>
      </c>
      <c r="BH105" s="259"/>
      <c r="BI105" s="17" t="s">
        <v>31</v>
      </c>
      <c r="BJ105" s="14">
        <v>1819.28</v>
      </c>
      <c r="BK105" s="137">
        <f t="shared" si="413"/>
        <v>0</v>
      </c>
    </row>
    <row r="106" spans="26:63" x14ac:dyDescent="0.25">
      <c r="Z106" s="259"/>
      <c r="AA106" s="17" t="s">
        <v>31</v>
      </c>
      <c r="AB106" s="14">
        <v>727.71</v>
      </c>
      <c r="AC106" s="14">
        <v>1091.57</v>
      </c>
      <c r="AD106" s="14">
        <v>1591.87</v>
      </c>
      <c r="AE106" s="14">
        <v>1819.28</v>
      </c>
      <c r="AF106" s="14">
        <v>2728.92</v>
      </c>
      <c r="AG106" s="14">
        <v>2910.85</v>
      </c>
      <c r="AH106" s="14">
        <v>2365.06</v>
      </c>
      <c r="AI106" s="142"/>
      <c r="AL106" s="259"/>
      <c r="AM106" s="17" t="s">
        <v>31</v>
      </c>
      <c r="AN106" s="14">
        <v>727.71</v>
      </c>
      <c r="AO106" s="137">
        <f t="shared" si="414"/>
        <v>0</v>
      </c>
      <c r="AP106" s="14">
        <v>1091.57</v>
      </c>
      <c r="AQ106" s="137">
        <f t="shared" si="414"/>
        <v>0</v>
      </c>
      <c r="AR106" s="14">
        <v>1591.87</v>
      </c>
      <c r="AS106" s="137">
        <f t="shared" ref="AS106" si="535">(AR106-AR105)/AR105</f>
        <v>0</v>
      </c>
      <c r="AT106" s="14">
        <v>1819.28</v>
      </c>
      <c r="AU106" s="137">
        <f t="shared" ref="AU106" si="536">(AT106-AT105)/AT105</f>
        <v>0</v>
      </c>
      <c r="AV106" s="14">
        <v>2728.92</v>
      </c>
      <c r="AW106" s="137">
        <f t="shared" ref="AW106:AY106" si="537">(AV106-AV105)/AV105</f>
        <v>0</v>
      </c>
      <c r="AX106" s="14">
        <v>2910.85</v>
      </c>
      <c r="AY106" s="137">
        <f t="shared" si="537"/>
        <v>0</v>
      </c>
      <c r="AZ106" s="14">
        <v>2365.06</v>
      </c>
      <c r="BA106" s="137">
        <f t="shared" ref="BA106" si="538">(AZ106-AZ105)/AZ105</f>
        <v>0</v>
      </c>
      <c r="BH106" s="259"/>
      <c r="BI106" s="17" t="s">
        <v>32</v>
      </c>
      <c r="BJ106" s="49">
        <v>1819.28</v>
      </c>
      <c r="BK106" s="137">
        <f t="shared" si="413"/>
        <v>0</v>
      </c>
    </row>
    <row r="107" spans="26:63" x14ac:dyDescent="0.25">
      <c r="Z107" s="259"/>
      <c r="AA107" s="17" t="s">
        <v>32</v>
      </c>
      <c r="AB107" s="14">
        <v>727.71</v>
      </c>
      <c r="AC107" s="49">
        <v>1091.57</v>
      </c>
      <c r="AD107" s="49">
        <v>1591.87</v>
      </c>
      <c r="AE107" s="49">
        <v>1819.28</v>
      </c>
      <c r="AF107" s="49">
        <v>2728.92</v>
      </c>
      <c r="AG107" s="49">
        <v>2910.85</v>
      </c>
      <c r="AH107" s="49">
        <v>2365.06</v>
      </c>
      <c r="AI107" s="142"/>
      <c r="AL107" s="259"/>
      <c r="AM107" s="17" t="s">
        <v>32</v>
      </c>
      <c r="AN107" s="14">
        <v>727.71</v>
      </c>
      <c r="AO107" s="137">
        <f t="shared" si="414"/>
        <v>0</v>
      </c>
      <c r="AP107" s="49">
        <v>1091.57</v>
      </c>
      <c r="AQ107" s="137">
        <f t="shared" si="414"/>
        <v>0</v>
      </c>
      <c r="AR107" s="49">
        <v>1591.87</v>
      </c>
      <c r="AS107" s="137">
        <f t="shared" ref="AS107" si="539">(AR107-AR106)/AR106</f>
        <v>0</v>
      </c>
      <c r="AT107" s="49">
        <v>1819.28</v>
      </c>
      <c r="AU107" s="137">
        <f t="shared" ref="AU107" si="540">(AT107-AT106)/AT106</f>
        <v>0</v>
      </c>
      <c r="AV107" s="49">
        <v>2728.92</v>
      </c>
      <c r="AW107" s="137">
        <f t="shared" ref="AW107:AY107" si="541">(AV107-AV106)/AV106</f>
        <v>0</v>
      </c>
      <c r="AX107" s="49">
        <v>2910.85</v>
      </c>
      <c r="AY107" s="137">
        <f t="shared" si="541"/>
        <v>0</v>
      </c>
      <c r="AZ107" s="49">
        <v>2365.06</v>
      </c>
      <c r="BA107" s="137">
        <f t="shared" ref="BA107" si="542">(AZ107-AZ106)/AZ106</f>
        <v>0</v>
      </c>
      <c r="BH107" s="259"/>
      <c r="BI107" s="17" t="s">
        <v>33</v>
      </c>
      <c r="BJ107" s="14">
        <v>1872.6</v>
      </c>
      <c r="BK107" s="137">
        <f t="shared" si="413"/>
        <v>2.9308297788135932E-2</v>
      </c>
    </row>
    <row r="108" spans="26:63" x14ac:dyDescent="0.25">
      <c r="Z108" s="259"/>
      <c r="AA108" s="17" t="s">
        <v>33</v>
      </c>
      <c r="AB108" s="14">
        <v>749.04</v>
      </c>
      <c r="AC108" s="14">
        <v>1123.56</v>
      </c>
      <c r="AD108" s="14">
        <v>1638.53</v>
      </c>
      <c r="AE108" s="14">
        <v>1872.6</v>
      </c>
      <c r="AF108" s="14">
        <v>2808.9</v>
      </c>
      <c r="AG108" s="14">
        <v>2996.16</v>
      </c>
      <c r="AH108" s="14">
        <v>2434.38</v>
      </c>
      <c r="AI108" s="142"/>
      <c r="AL108" s="259"/>
      <c r="AM108" s="17" t="s">
        <v>33</v>
      </c>
      <c r="AN108" s="14">
        <v>749.04</v>
      </c>
      <c r="AO108" s="137">
        <f t="shared" si="414"/>
        <v>2.9311126685080492E-2</v>
      </c>
      <c r="AP108" s="14">
        <v>1123.56</v>
      </c>
      <c r="AQ108" s="137">
        <f t="shared" si="414"/>
        <v>2.9306411865478176E-2</v>
      </c>
      <c r="AR108" s="14">
        <v>1638.53</v>
      </c>
      <c r="AS108" s="137">
        <f t="shared" ref="AS108" si="543">(AR108-AR107)/AR107</f>
        <v>2.9311438748139036E-2</v>
      </c>
      <c r="AT108" s="14">
        <v>1872.6</v>
      </c>
      <c r="AU108" s="137">
        <f t="shared" ref="AU108" si="544">(AT108-AT107)/AT107</f>
        <v>2.9308297788135932E-2</v>
      </c>
      <c r="AV108" s="14">
        <v>2808.9</v>
      </c>
      <c r="AW108" s="137">
        <f t="shared" ref="AW108:AY108" si="545">(AV108-AV107)/AV107</f>
        <v>2.930829778813597E-2</v>
      </c>
      <c r="AX108" s="14">
        <v>2996.16</v>
      </c>
      <c r="AY108" s="137">
        <f t="shared" si="545"/>
        <v>2.9307590566329405E-2</v>
      </c>
      <c r="AZ108" s="14">
        <v>2434.38</v>
      </c>
      <c r="BA108" s="137">
        <f t="shared" ref="BA108" si="546">(AZ108-AZ107)/AZ107</f>
        <v>2.9310038645954085E-2</v>
      </c>
      <c r="BH108" s="260"/>
      <c r="BI108" s="17" t="s">
        <v>34</v>
      </c>
      <c r="BJ108" s="14">
        <v>1875.78</v>
      </c>
      <c r="BK108" s="137">
        <f t="shared" si="413"/>
        <v>1.6981736622877625E-3</v>
      </c>
    </row>
    <row r="109" spans="26:63" x14ac:dyDescent="0.25">
      <c r="Z109" s="260"/>
      <c r="AA109" s="17" t="s">
        <v>34</v>
      </c>
      <c r="AB109" s="14">
        <v>750.31</v>
      </c>
      <c r="AC109" s="14">
        <v>1125.47</v>
      </c>
      <c r="AD109" s="14">
        <v>1641.31</v>
      </c>
      <c r="AE109" s="14">
        <v>1875.78</v>
      </c>
      <c r="AF109" s="14">
        <v>2813.67</v>
      </c>
      <c r="AG109" s="14">
        <v>3001.25</v>
      </c>
      <c r="AH109" s="14">
        <v>2438.5100000000002</v>
      </c>
      <c r="AI109" s="142"/>
      <c r="AL109" s="260"/>
      <c r="AM109" s="17" t="s">
        <v>34</v>
      </c>
      <c r="AN109" s="14">
        <v>750.31</v>
      </c>
      <c r="AO109" s="137">
        <f t="shared" si="414"/>
        <v>1.6955035779130379E-3</v>
      </c>
      <c r="AP109" s="14">
        <v>1125.47</v>
      </c>
      <c r="AQ109" s="137">
        <f t="shared" si="414"/>
        <v>1.6999537185375788E-3</v>
      </c>
      <c r="AR109" s="14">
        <v>1641.31</v>
      </c>
      <c r="AS109" s="137">
        <f t="shared" ref="AS109" si="547">(AR109-AR108)/AR108</f>
        <v>1.6966427224402194E-3</v>
      </c>
      <c r="AT109" s="14">
        <v>1875.78</v>
      </c>
      <c r="AU109" s="137">
        <f t="shared" ref="AU109" si="548">(AT109-AT108)/AT108</f>
        <v>1.6981736622877625E-3</v>
      </c>
      <c r="AV109" s="14">
        <v>2813.67</v>
      </c>
      <c r="AW109" s="137">
        <f t="shared" ref="AW109:AY109" si="549">(AV109-AV108)/AV108</f>
        <v>1.6981736622877217E-3</v>
      </c>
      <c r="AX109" s="14">
        <v>3001.25</v>
      </c>
      <c r="AY109" s="137">
        <f t="shared" si="549"/>
        <v>1.6988411833814435E-3</v>
      </c>
      <c r="AZ109" s="14">
        <v>2438.5100000000002</v>
      </c>
      <c r="BA109" s="137">
        <f t="shared" ref="BA109" si="550">(AZ109-AZ108)/AZ108</f>
        <v>1.6965305334418247E-3</v>
      </c>
      <c r="BH109" s="258">
        <v>2019</v>
      </c>
      <c r="BI109" s="17" t="s">
        <v>16</v>
      </c>
      <c r="BJ109" s="14">
        <v>1875.78</v>
      </c>
      <c r="BK109" s="137">
        <f t="shared" si="413"/>
        <v>0</v>
      </c>
    </row>
    <row r="110" spans="26:63" x14ac:dyDescent="0.25">
      <c r="Z110" s="258">
        <v>2019</v>
      </c>
      <c r="AA110" s="17" t="s">
        <v>16</v>
      </c>
      <c r="AB110" s="14">
        <v>750.31</v>
      </c>
      <c r="AC110" s="14">
        <v>1125.47</v>
      </c>
      <c r="AD110" s="14">
        <v>1641.31</v>
      </c>
      <c r="AE110" s="14">
        <v>1875.78</v>
      </c>
      <c r="AF110" s="14">
        <v>2813.67</v>
      </c>
      <c r="AG110" s="14">
        <v>3001.25</v>
      </c>
      <c r="AH110" s="14">
        <v>2438.5100000000002</v>
      </c>
      <c r="AI110" s="142"/>
      <c r="AL110" s="258">
        <v>2019</v>
      </c>
      <c r="AM110" s="17" t="s">
        <v>16</v>
      </c>
      <c r="AN110" s="14">
        <v>750.31</v>
      </c>
      <c r="AO110" s="137">
        <f t="shared" si="414"/>
        <v>0</v>
      </c>
      <c r="AP110" s="14">
        <v>1125.47</v>
      </c>
      <c r="AQ110" s="137">
        <f t="shared" si="414"/>
        <v>0</v>
      </c>
      <c r="AR110" s="14">
        <v>1641.31</v>
      </c>
      <c r="AS110" s="137">
        <f t="shared" ref="AS110" si="551">(AR110-AR109)/AR109</f>
        <v>0</v>
      </c>
      <c r="AT110" s="14">
        <v>1875.78</v>
      </c>
      <c r="AU110" s="137">
        <f t="shared" ref="AU110" si="552">(AT110-AT109)/AT109</f>
        <v>0</v>
      </c>
      <c r="AV110" s="14">
        <v>2813.67</v>
      </c>
      <c r="AW110" s="137">
        <f t="shared" ref="AW110:AY110" si="553">(AV110-AV109)/AV109</f>
        <v>0</v>
      </c>
      <c r="AX110" s="14">
        <v>3001.25</v>
      </c>
      <c r="AY110" s="137">
        <f t="shared" si="553"/>
        <v>0</v>
      </c>
      <c r="AZ110" s="14">
        <v>2438.5100000000002</v>
      </c>
      <c r="BA110" s="137">
        <f t="shared" ref="BA110" si="554">(AZ110-AZ109)/AZ109</f>
        <v>0</v>
      </c>
      <c r="BH110" s="259"/>
      <c r="BI110" s="17" t="s">
        <v>22</v>
      </c>
      <c r="BJ110" s="14">
        <v>2219.27</v>
      </c>
      <c r="BK110" s="137">
        <f t="shared" si="413"/>
        <v>0.18311848937508665</v>
      </c>
    </row>
    <row r="111" spans="26:63" x14ac:dyDescent="0.25">
      <c r="Z111" s="259"/>
      <c r="AA111" s="17" t="s">
        <v>22</v>
      </c>
      <c r="AB111" s="14">
        <v>887.71</v>
      </c>
      <c r="AC111" s="14">
        <v>1331.56</v>
      </c>
      <c r="AD111" s="14">
        <v>1941.86</v>
      </c>
      <c r="AE111" s="14">
        <v>2219.27</v>
      </c>
      <c r="AF111" s="14">
        <v>3328.91</v>
      </c>
      <c r="AG111" s="14">
        <v>3550.83</v>
      </c>
      <c r="AH111" s="14">
        <v>2885.05</v>
      </c>
      <c r="AI111" s="142"/>
      <c r="AL111" s="259"/>
      <c r="AM111" s="17" t="s">
        <v>22</v>
      </c>
      <c r="AN111" s="14">
        <v>887.71</v>
      </c>
      <c r="AO111" s="137">
        <f t="shared" si="414"/>
        <v>0.18312430861910423</v>
      </c>
      <c r="AP111" s="14">
        <v>1331.56</v>
      </c>
      <c r="AQ111" s="137">
        <f t="shared" si="414"/>
        <v>0.1831146098963099</v>
      </c>
      <c r="AR111" s="14">
        <v>1941.86</v>
      </c>
      <c r="AS111" s="137">
        <f t="shared" ref="AS111" si="555">(AR111-AR110)/AR110</f>
        <v>0.18311592569350091</v>
      </c>
      <c r="AT111" s="14">
        <v>2219.27</v>
      </c>
      <c r="AU111" s="137">
        <f t="shared" ref="AU111" si="556">(AT111-AT110)/AT110</f>
        <v>0.18311848937508665</v>
      </c>
      <c r="AV111" s="14">
        <v>3328.91</v>
      </c>
      <c r="AW111" s="137">
        <f t="shared" ref="AW111:AY111" si="557">(AV111-AV110)/AV110</f>
        <v>0.18312026641361628</v>
      </c>
      <c r="AX111" s="14">
        <v>3550.83</v>
      </c>
      <c r="AY111" s="137">
        <f t="shared" si="557"/>
        <v>0.18311703456892958</v>
      </c>
      <c r="AZ111" s="14">
        <v>2885.05</v>
      </c>
      <c r="BA111" s="137">
        <f t="shared" ref="BA111" si="558">(AZ111-AZ110)/AZ110</f>
        <v>0.18312002001222055</v>
      </c>
      <c r="BH111" s="259"/>
      <c r="BI111" s="17" t="s">
        <v>23</v>
      </c>
      <c r="BJ111" s="14">
        <v>2219.27</v>
      </c>
      <c r="BK111" s="137">
        <f t="shared" si="413"/>
        <v>0</v>
      </c>
    </row>
    <row r="112" spans="26:63" x14ac:dyDescent="0.25">
      <c r="Z112" s="259"/>
      <c r="AA112" s="17" t="s">
        <v>23</v>
      </c>
      <c r="AB112" s="14">
        <v>887.71</v>
      </c>
      <c r="AC112" s="14">
        <v>1331.56</v>
      </c>
      <c r="AD112" s="14">
        <v>1941.86</v>
      </c>
      <c r="AE112" s="14">
        <v>2219.27</v>
      </c>
      <c r="AF112" s="14">
        <v>3328.91</v>
      </c>
      <c r="AG112" s="14">
        <v>3550.83</v>
      </c>
      <c r="AH112" s="14">
        <v>2885.05</v>
      </c>
      <c r="AI112" s="142"/>
      <c r="AL112" s="259"/>
      <c r="AM112" s="17" t="s">
        <v>23</v>
      </c>
      <c r="AN112" s="14">
        <v>887.71</v>
      </c>
      <c r="AO112" s="137">
        <f t="shared" si="414"/>
        <v>0</v>
      </c>
      <c r="AP112" s="14">
        <v>1331.56</v>
      </c>
      <c r="AQ112" s="137">
        <f t="shared" si="414"/>
        <v>0</v>
      </c>
      <c r="AR112" s="14">
        <v>1941.86</v>
      </c>
      <c r="AS112" s="137">
        <f t="shared" ref="AS112" si="559">(AR112-AR111)/AR111</f>
        <v>0</v>
      </c>
      <c r="AT112" s="14">
        <v>2219.27</v>
      </c>
      <c r="AU112" s="137">
        <f t="shared" ref="AU112" si="560">(AT112-AT111)/AT111</f>
        <v>0</v>
      </c>
      <c r="AV112" s="14">
        <v>3328.91</v>
      </c>
      <c r="AW112" s="137">
        <f t="shared" ref="AW112:AY112" si="561">(AV112-AV111)/AV111</f>
        <v>0</v>
      </c>
      <c r="AX112" s="14">
        <v>3550.83</v>
      </c>
      <c r="AY112" s="137">
        <f t="shared" si="561"/>
        <v>0</v>
      </c>
      <c r="AZ112" s="14">
        <v>2885.05</v>
      </c>
      <c r="BA112" s="137">
        <f t="shared" ref="BA112" si="562">(AZ112-AZ111)/AZ111</f>
        <v>0</v>
      </c>
      <c r="BH112" s="259"/>
      <c r="BI112" s="17" t="s">
        <v>24</v>
      </c>
      <c r="BJ112" s="14">
        <v>2219.27</v>
      </c>
      <c r="BK112" s="137">
        <f t="shared" si="413"/>
        <v>0</v>
      </c>
    </row>
    <row r="113" spans="26:63" x14ac:dyDescent="0.25">
      <c r="Z113" s="259"/>
      <c r="AA113" s="17" t="s">
        <v>24</v>
      </c>
      <c r="AB113" s="14">
        <v>887.71</v>
      </c>
      <c r="AC113" s="14">
        <v>1331.56</v>
      </c>
      <c r="AD113" s="14">
        <v>1941.86</v>
      </c>
      <c r="AE113" s="14">
        <v>2219.27</v>
      </c>
      <c r="AF113" s="14">
        <v>3328.91</v>
      </c>
      <c r="AG113" s="14">
        <v>3550.83</v>
      </c>
      <c r="AH113" s="14">
        <v>2885.05</v>
      </c>
      <c r="AI113" s="142"/>
      <c r="AL113" s="259"/>
      <c r="AM113" s="17" t="s">
        <v>24</v>
      </c>
      <c r="AN113" s="14">
        <v>887.71</v>
      </c>
      <c r="AO113" s="137">
        <f t="shared" si="414"/>
        <v>0</v>
      </c>
      <c r="AP113" s="14">
        <v>1331.56</v>
      </c>
      <c r="AQ113" s="137">
        <f t="shared" si="414"/>
        <v>0</v>
      </c>
      <c r="AR113" s="14">
        <v>1941.86</v>
      </c>
      <c r="AS113" s="137">
        <f t="shared" ref="AS113" si="563">(AR113-AR112)/AR112</f>
        <v>0</v>
      </c>
      <c r="AT113" s="14">
        <v>2219.27</v>
      </c>
      <c r="AU113" s="137">
        <f t="shared" ref="AU113" si="564">(AT113-AT112)/AT112</f>
        <v>0</v>
      </c>
      <c r="AV113" s="14">
        <v>3328.91</v>
      </c>
      <c r="AW113" s="137">
        <f t="shared" ref="AW113:AY113" si="565">(AV113-AV112)/AV112</f>
        <v>0</v>
      </c>
      <c r="AX113" s="14">
        <v>3550.83</v>
      </c>
      <c r="AY113" s="137">
        <f t="shared" si="565"/>
        <v>0</v>
      </c>
      <c r="AZ113" s="14">
        <v>2885.05</v>
      </c>
      <c r="BA113" s="137">
        <f t="shared" ref="BA113" si="566">(AZ113-AZ112)/AZ112</f>
        <v>0</v>
      </c>
      <c r="BH113" s="259"/>
      <c r="BI113" s="17" t="s">
        <v>25</v>
      </c>
      <c r="BJ113" s="14">
        <v>2284.91</v>
      </c>
      <c r="BK113" s="137">
        <f t="shared" si="413"/>
        <v>2.9577293434327447E-2</v>
      </c>
    </row>
    <row r="114" spans="26:63" x14ac:dyDescent="0.25">
      <c r="Z114" s="259"/>
      <c r="AA114" s="17" t="s">
        <v>25</v>
      </c>
      <c r="AB114" s="14">
        <v>913.96</v>
      </c>
      <c r="AC114" s="14">
        <v>1370.95</v>
      </c>
      <c r="AD114" s="14">
        <v>1999.3</v>
      </c>
      <c r="AE114" s="14">
        <v>2284.91</v>
      </c>
      <c r="AF114" s="14">
        <v>3427.37</v>
      </c>
      <c r="AG114" s="14">
        <v>3655.86</v>
      </c>
      <c r="AH114" s="14">
        <v>2970.38</v>
      </c>
      <c r="AI114" s="142"/>
      <c r="AL114" s="259"/>
      <c r="AM114" s="17" t="s">
        <v>25</v>
      </c>
      <c r="AN114" s="14">
        <v>913.96</v>
      </c>
      <c r="AO114" s="137">
        <f t="shared" si="414"/>
        <v>2.9570467832963465E-2</v>
      </c>
      <c r="AP114" s="14">
        <v>1370.95</v>
      </c>
      <c r="AQ114" s="137">
        <f t="shared" si="414"/>
        <v>2.9581843852323667E-2</v>
      </c>
      <c r="AR114" s="14">
        <v>1999.3</v>
      </c>
      <c r="AS114" s="137">
        <f t="shared" ref="AS114" si="567">(AR114-AR113)/AR113</f>
        <v>2.9579887324523938E-2</v>
      </c>
      <c r="AT114" s="14">
        <v>2284.91</v>
      </c>
      <c r="AU114" s="137">
        <f t="shared" ref="AU114" si="568">(AT114-AT113)/AT113</f>
        <v>2.9577293434327447E-2</v>
      </c>
      <c r="AV114" s="14">
        <v>3427.37</v>
      </c>
      <c r="AW114" s="137">
        <f t="shared" ref="AW114:AY114" si="569">(AV114-AV113)/AV113</f>
        <v>2.9577249009435532E-2</v>
      </c>
      <c r="AX114" s="14">
        <v>3655.86</v>
      </c>
      <c r="AY114" s="137">
        <f t="shared" si="569"/>
        <v>2.9578999839474207E-2</v>
      </c>
      <c r="AZ114" s="14">
        <v>2970.38</v>
      </c>
      <c r="BA114" s="137">
        <f t="shared" ref="BA114" si="570">(AZ114-AZ113)/AZ113</f>
        <v>2.9576610457357731E-2</v>
      </c>
      <c r="BH114" s="259"/>
      <c r="BI114" s="17" t="s">
        <v>28</v>
      </c>
      <c r="BJ114" s="14">
        <v>2284.91</v>
      </c>
      <c r="BK114" s="137">
        <f t="shared" si="413"/>
        <v>0</v>
      </c>
    </row>
    <row r="115" spans="26:63" x14ac:dyDescent="0.25">
      <c r="Z115" s="259"/>
      <c r="AA115" s="17" t="s">
        <v>28</v>
      </c>
      <c r="AB115" s="14">
        <v>913.96</v>
      </c>
      <c r="AC115" s="14">
        <v>1370.95</v>
      </c>
      <c r="AD115" s="14">
        <v>1999.3</v>
      </c>
      <c r="AE115" s="14">
        <v>2284.91</v>
      </c>
      <c r="AF115" s="14">
        <v>3427.37</v>
      </c>
      <c r="AG115" s="14">
        <v>3655.86</v>
      </c>
      <c r="AH115" s="14">
        <v>2970.38</v>
      </c>
      <c r="AI115" s="142"/>
      <c r="AL115" s="259"/>
      <c r="AM115" s="17" t="s">
        <v>28</v>
      </c>
      <c r="AN115" s="14">
        <v>913.96</v>
      </c>
      <c r="AO115" s="137">
        <f t="shared" si="414"/>
        <v>0</v>
      </c>
      <c r="AP115" s="14">
        <v>1370.95</v>
      </c>
      <c r="AQ115" s="137">
        <f t="shared" si="414"/>
        <v>0</v>
      </c>
      <c r="AR115" s="14">
        <v>1999.3</v>
      </c>
      <c r="AS115" s="137">
        <f t="shared" ref="AS115" si="571">(AR115-AR114)/AR114</f>
        <v>0</v>
      </c>
      <c r="AT115" s="14">
        <v>2284.91</v>
      </c>
      <c r="AU115" s="137">
        <f t="shared" ref="AU115" si="572">(AT115-AT114)/AT114</f>
        <v>0</v>
      </c>
      <c r="AV115" s="14">
        <v>3427.37</v>
      </c>
      <c r="AW115" s="137">
        <f t="shared" ref="AW115:AY115" si="573">(AV115-AV114)/AV114</f>
        <v>0</v>
      </c>
      <c r="AX115" s="14">
        <v>3655.86</v>
      </c>
      <c r="AY115" s="137">
        <f t="shared" si="573"/>
        <v>0</v>
      </c>
      <c r="AZ115" s="14">
        <v>2970.38</v>
      </c>
      <c r="BA115" s="137">
        <f t="shared" ref="BA115" si="574">(AZ115-AZ114)/AZ114</f>
        <v>0</v>
      </c>
      <c r="BH115" s="259"/>
      <c r="BI115" s="17" t="s">
        <v>29</v>
      </c>
      <c r="BJ115" s="14">
        <v>2284.91</v>
      </c>
      <c r="BK115" s="137">
        <f t="shared" si="413"/>
        <v>0</v>
      </c>
    </row>
    <row r="116" spans="26:63" x14ac:dyDescent="0.25">
      <c r="Z116" s="259"/>
      <c r="AA116" s="17" t="s">
        <v>29</v>
      </c>
      <c r="AB116" s="14">
        <v>913.96</v>
      </c>
      <c r="AC116" s="14">
        <v>1370.95</v>
      </c>
      <c r="AD116" s="14">
        <v>1999.3</v>
      </c>
      <c r="AE116" s="14">
        <v>2284.91</v>
      </c>
      <c r="AF116" s="14">
        <v>3427.37</v>
      </c>
      <c r="AG116" s="14">
        <v>3655.86</v>
      </c>
      <c r="AH116" s="14">
        <v>2970.38</v>
      </c>
      <c r="AI116" s="142"/>
      <c r="AL116" s="259"/>
      <c r="AM116" s="17" t="s">
        <v>29</v>
      </c>
      <c r="AN116" s="14">
        <v>913.96</v>
      </c>
      <c r="AO116" s="137">
        <f t="shared" si="414"/>
        <v>0</v>
      </c>
      <c r="AP116" s="14">
        <v>1370.95</v>
      </c>
      <c r="AQ116" s="137">
        <f t="shared" si="414"/>
        <v>0</v>
      </c>
      <c r="AR116" s="14">
        <v>1999.3</v>
      </c>
      <c r="AS116" s="137">
        <f t="shared" ref="AS116" si="575">(AR116-AR115)/AR115</f>
        <v>0</v>
      </c>
      <c r="AT116" s="14">
        <v>2284.91</v>
      </c>
      <c r="AU116" s="137">
        <f t="shared" ref="AU116" si="576">(AT116-AT115)/AT115</f>
        <v>0</v>
      </c>
      <c r="AV116" s="14">
        <v>3427.37</v>
      </c>
      <c r="AW116" s="137">
        <f t="shared" ref="AW116:AY116" si="577">(AV116-AV115)/AV115</f>
        <v>0</v>
      </c>
      <c r="AX116" s="14">
        <v>3655.86</v>
      </c>
      <c r="AY116" s="137">
        <f t="shared" si="577"/>
        <v>0</v>
      </c>
      <c r="AZ116" s="14">
        <v>2970.38</v>
      </c>
      <c r="BA116" s="137">
        <f t="shared" ref="BA116" si="578">(AZ116-AZ115)/AZ115</f>
        <v>0</v>
      </c>
      <c r="BH116" s="259"/>
      <c r="BI116" s="17" t="s">
        <v>30</v>
      </c>
      <c r="BJ116" s="14">
        <v>2288.64</v>
      </c>
      <c r="BK116" s="137">
        <f t="shared" si="413"/>
        <v>1.6324494181390158E-3</v>
      </c>
    </row>
    <row r="117" spans="26:63" x14ac:dyDescent="0.25">
      <c r="Z117" s="259"/>
      <c r="AA117" s="17" t="s">
        <v>30</v>
      </c>
      <c r="AB117" s="14">
        <v>915.46</v>
      </c>
      <c r="AC117" s="14">
        <v>1373.18</v>
      </c>
      <c r="AD117" s="14">
        <v>2002.56</v>
      </c>
      <c r="AE117" s="14">
        <v>2288.64</v>
      </c>
      <c r="AF117" s="14">
        <v>3432.96</v>
      </c>
      <c r="AG117" s="14">
        <v>3661.82</v>
      </c>
      <c r="AH117" s="14">
        <v>2975.23</v>
      </c>
      <c r="AI117" s="142"/>
      <c r="AL117" s="259"/>
      <c r="AM117" s="17" t="s">
        <v>30</v>
      </c>
      <c r="AN117" s="14">
        <v>915.46</v>
      </c>
      <c r="AO117" s="137">
        <f t="shared" si="414"/>
        <v>1.6412096809488379E-3</v>
      </c>
      <c r="AP117" s="14">
        <v>1373.18</v>
      </c>
      <c r="AQ117" s="137">
        <f t="shared" si="414"/>
        <v>1.6266092855319436E-3</v>
      </c>
      <c r="AR117" s="14">
        <v>2002.56</v>
      </c>
      <c r="AS117" s="137">
        <f t="shared" ref="AS117" si="579">(AR117-AR116)/AR116</f>
        <v>1.6305706997449061E-3</v>
      </c>
      <c r="AT117" s="14">
        <v>2288.64</v>
      </c>
      <c r="AU117" s="137">
        <f t="shared" ref="AU117" si="580">(AT117-AT116)/AT116</f>
        <v>1.6324494181390158E-3</v>
      </c>
      <c r="AV117" s="14">
        <v>3432.96</v>
      </c>
      <c r="AW117" s="137">
        <f t="shared" ref="AW117:AY117" si="581">(AV117-AV116)/AV116</f>
        <v>1.6309881921123619E-3</v>
      </c>
      <c r="AX117" s="14">
        <v>3661.82</v>
      </c>
      <c r="AY117" s="137">
        <f t="shared" si="581"/>
        <v>1.6302593644176846E-3</v>
      </c>
      <c r="AZ117" s="14">
        <v>2975.23</v>
      </c>
      <c r="BA117" s="137">
        <f t="shared" ref="BA117" si="582">(AZ117-AZ116)/AZ116</f>
        <v>1.632787724129542E-3</v>
      </c>
      <c r="BH117" s="259"/>
      <c r="BI117" s="17" t="s">
        <v>31</v>
      </c>
      <c r="BJ117" s="14">
        <v>2288.64</v>
      </c>
      <c r="BK117" s="137">
        <f t="shared" si="413"/>
        <v>0</v>
      </c>
    </row>
    <row r="118" spans="26:63" x14ac:dyDescent="0.25">
      <c r="Z118" s="259"/>
      <c r="AA118" s="17" t="s">
        <v>31</v>
      </c>
      <c r="AB118" s="14">
        <v>915.46</v>
      </c>
      <c r="AC118" s="14">
        <v>1373.18</v>
      </c>
      <c r="AD118" s="14">
        <v>2002.56</v>
      </c>
      <c r="AE118" s="14">
        <v>2288.64</v>
      </c>
      <c r="AF118" s="14">
        <v>3432.96</v>
      </c>
      <c r="AG118" s="14">
        <v>3661.82</v>
      </c>
      <c r="AH118" s="14">
        <v>2975.23</v>
      </c>
      <c r="AI118" s="142"/>
      <c r="AL118" s="259"/>
      <c r="AM118" s="17" t="s">
        <v>31</v>
      </c>
      <c r="AN118" s="14">
        <v>915.46</v>
      </c>
      <c r="AO118" s="137">
        <f t="shared" si="414"/>
        <v>0</v>
      </c>
      <c r="AP118" s="14">
        <v>1373.18</v>
      </c>
      <c r="AQ118" s="137">
        <f t="shared" si="414"/>
        <v>0</v>
      </c>
      <c r="AR118" s="14">
        <v>2002.56</v>
      </c>
      <c r="AS118" s="137">
        <f t="shared" ref="AS118" si="583">(AR118-AR117)/AR117</f>
        <v>0</v>
      </c>
      <c r="AT118" s="14">
        <v>2288.64</v>
      </c>
      <c r="AU118" s="137">
        <f t="shared" ref="AU118" si="584">(AT118-AT117)/AT117</f>
        <v>0</v>
      </c>
      <c r="AV118" s="14">
        <v>3432.96</v>
      </c>
      <c r="AW118" s="137">
        <f t="shared" ref="AW118:AY118" si="585">(AV118-AV117)/AV117</f>
        <v>0</v>
      </c>
      <c r="AX118" s="14">
        <v>3661.82</v>
      </c>
      <c r="AY118" s="137">
        <f t="shared" si="585"/>
        <v>0</v>
      </c>
      <c r="AZ118" s="14">
        <v>2975.23</v>
      </c>
      <c r="BA118" s="137">
        <f t="shared" ref="BA118" si="586">(AZ118-AZ117)/AZ117</f>
        <v>0</v>
      </c>
      <c r="BH118" s="259"/>
      <c r="BI118" s="17" t="s">
        <v>32</v>
      </c>
      <c r="BJ118" s="14">
        <v>2288.64</v>
      </c>
      <c r="BK118" s="137">
        <f t="shared" si="413"/>
        <v>0</v>
      </c>
    </row>
    <row r="119" spans="26:63" x14ac:dyDescent="0.25">
      <c r="Z119" s="259"/>
      <c r="AA119" s="17" t="s">
        <v>32</v>
      </c>
      <c r="AB119" s="14">
        <v>915.46</v>
      </c>
      <c r="AC119" s="14">
        <v>1373.18</v>
      </c>
      <c r="AD119" s="14">
        <v>2002.56</v>
      </c>
      <c r="AE119" s="14">
        <v>2288.64</v>
      </c>
      <c r="AF119" s="14">
        <v>3432.96</v>
      </c>
      <c r="AG119" s="14">
        <v>3661.82</v>
      </c>
      <c r="AH119" s="14">
        <v>2975.23</v>
      </c>
      <c r="AI119" s="142"/>
      <c r="AL119" s="259"/>
      <c r="AM119" s="17" t="s">
        <v>32</v>
      </c>
      <c r="AN119" s="14">
        <v>915.46</v>
      </c>
      <c r="AO119" s="137">
        <f t="shared" si="414"/>
        <v>0</v>
      </c>
      <c r="AP119" s="14">
        <v>1373.18</v>
      </c>
      <c r="AQ119" s="137">
        <f t="shared" si="414"/>
        <v>0</v>
      </c>
      <c r="AR119" s="14">
        <v>2002.56</v>
      </c>
      <c r="AS119" s="137">
        <f t="shared" ref="AS119" si="587">(AR119-AR118)/AR118</f>
        <v>0</v>
      </c>
      <c r="AT119" s="14">
        <v>2288.64</v>
      </c>
      <c r="AU119" s="137">
        <f t="shared" ref="AU119" si="588">(AT119-AT118)/AT118</f>
        <v>0</v>
      </c>
      <c r="AV119" s="14">
        <v>3432.96</v>
      </c>
      <c r="AW119" s="137">
        <f t="shared" ref="AW119:AY119" si="589">(AV119-AV118)/AV118</f>
        <v>0</v>
      </c>
      <c r="AX119" s="14">
        <v>3661.82</v>
      </c>
      <c r="AY119" s="137">
        <f t="shared" si="589"/>
        <v>0</v>
      </c>
      <c r="AZ119" s="14">
        <v>2975.23</v>
      </c>
      <c r="BA119" s="137">
        <f t="shared" ref="BA119" si="590">(AZ119-AZ118)/AZ118</f>
        <v>0</v>
      </c>
      <c r="BH119" s="259"/>
      <c r="BI119" s="17" t="s">
        <v>33</v>
      </c>
      <c r="BJ119" s="14">
        <v>2288.64</v>
      </c>
      <c r="BK119" s="137">
        <f t="shared" si="413"/>
        <v>0</v>
      </c>
    </row>
    <row r="120" spans="26:63" x14ac:dyDescent="0.25">
      <c r="Z120" s="259"/>
      <c r="AA120" s="17" t="s">
        <v>33</v>
      </c>
      <c r="AB120" s="14">
        <v>915.46</v>
      </c>
      <c r="AC120" s="14">
        <v>1373.18</v>
      </c>
      <c r="AD120" s="14">
        <v>2002.56</v>
      </c>
      <c r="AE120" s="14">
        <v>2288.64</v>
      </c>
      <c r="AF120" s="14">
        <v>3432.96</v>
      </c>
      <c r="AG120" s="14">
        <v>3661.82</v>
      </c>
      <c r="AH120" s="14">
        <v>2975.23</v>
      </c>
      <c r="AI120" s="142"/>
      <c r="AL120" s="259"/>
      <c r="AM120" s="17" t="s">
        <v>33</v>
      </c>
      <c r="AN120" s="14">
        <v>915.46</v>
      </c>
      <c r="AO120" s="137">
        <f t="shared" si="414"/>
        <v>0</v>
      </c>
      <c r="AP120" s="14">
        <v>1373.18</v>
      </c>
      <c r="AQ120" s="137">
        <f t="shared" si="414"/>
        <v>0</v>
      </c>
      <c r="AR120" s="14">
        <v>2002.56</v>
      </c>
      <c r="AS120" s="137">
        <f t="shared" ref="AS120" si="591">(AR120-AR119)/AR119</f>
        <v>0</v>
      </c>
      <c r="AT120" s="14">
        <v>2288.64</v>
      </c>
      <c r="AU120" s="137">
        <f t="shared" ref="AU120" si="592">(AT120-AT119)/AT119</f>
        <v>0</v>
      </c>
      <c r="AV120" s="14">
        <v>3432.96</v>
      </c>
      <c r="AW120" s="137">
        <f t="shared" ref="AW120:AY120" si="593">(AV120-AV119)/AV119</f>
        <v>0</v>
      </c>
      <c r="AX120" s="14">
        <v>3661.82</v>
      </c>
      <c r="AY120" s="137">
        <f t="shared" si="593"/>
        <v>0</v>
      </c>
      <c r="AZ120" s="14">
        <v>2975.23</v>
      </c>
      <c r="BA120" s="137">
        <f t="shared" ref="BA120" si="594">(AZ120-AZ119)/AZ119</f>
        <v>0</v>
      </c>
      <c r="BH120" s="260"/>
      <c r="BI120" s="17" t="s">
        <v>34</v>
      </c>
      <c r="BJ120" s="14">
        <v>2288.64</v>
      </c>
      <c r="BK120" s="137">
        <f t="shared" si="413"/>
        <v>0</v>
      </c>
    </row>
    <row r="121" spans="26:63" x14ac:dyDescent="0.25">
      <c r="Z121" s="260"/>
      <c r="AA121" s="17" t="s">
        <v>34</v>
      </c>
      <c r="AB121" s="14">
        <v>915.46</v>
      </c>
      <c r="AC121" s="14">
        <v>1373.18</v>
      </c>
      <c r="AD121" s="14">
        <v>2002.56</v>
      </c>
      <c r="AE121" s="14">
        <v>2288.64</v>
      </c>
      <c r="AF121" s="14">
        <v>3432.96</v>
      </c>
      <c r="AG121" s="14">
        <v>3661.82</v>
      </c>
      <c r="AH121" s="14">
        <v>2975.23</v>
      </c>
      <c r="AI121" s="142"/>
      <c r="AL121" s="260"/>
      <c r="AM121" s="17" t="s">
        <v>34</v>
      </c>
      <c r="AN121" s="14">
        <v>915.46</v>
      </c>
      <c r="AO121" s="137">
        <f t="shared" si="414"/>
        <v>0</v>
      </c>
      <c r="AP121" s="14">
        <v>1373.18</v>
      </c>
      <c r="AQ121" s="137">
        <f t="shared" si="414"/>
        <v>0</v>
      </c>
      <c r="AR121" s="14">
        <v>2002.56</v>
      </c>
      <c r="AS121" s="137">
        <f t="shared" ref="AS121" si="595">(AR121-AR120)/AR120</f>
        <v>0</v>
      </c>
      <c r="AT121" s="14">
        <v>2288.64</v>
      </c>
      <c r="AU121" s="137">
        <f t="shared" ref="AU121" si="596">(AT121-AT120)/AT120</f>
        <v>0</v>
      </c>
      <c r="AV121" s="14">
        <v>3432.96</v>
      </c>
      <c r="AW121" s="137">
        <f t="shared" ref="AW121:AY121" si="597">(AV121-AV120)/AV120</f>
        <v>0</v>
      </c>
      <c r="AX121" s="14">
        <v>3661.82</v>
      </c>
      <c r="AY121" s="137">
        <f t="shared" si="597"/>
        <v>0</v>
      </c>
      <c r="AZ121" s="14">
        <v>2975.23</v>
      </c>
      <c r="BA121" s="137">
        <f t="shared" ref="BA121" si="598">(AZ121-AZ120)/AZ120</f>
        <v>0</v>
      </c>
      <c r="BH121" s="258">
        <v>2020</v>
      </c>
      <c r="BI121" s="17" t="s">
        <v>16</v>
      </c>
      <c r="BJ121" s="14">
        <v>2288.64</v>
      </c>
      <c r="BK121" s="137">
        <f t="shared" si="413"/>
        <v>0</v>
      </c>
    </row>
    <row r="122" spans="26:63" x14ac:dyDescent="0.25">
      <c r="Z122" s="258">
        <v>2020</v>
      </c>
      <c r="AA122" s="17" t="s">
        <v>16</v>
      </c>
      <c r="AB122" s="14">
        <v>915.46</v>
      </c>
      <c r="AC122" s="14">
        <v>1373.18</v>
      </c>
      <c r="AD122" s="14">
        <v>2002.56</v>
      </c>
      <c r="AE122" s="14">
        <v>2288.64</v>
      </c>
      <c r="AF122" s="14">
        <v>3432.96</v>
      </c>
      <c r="AG122" s="14">
        <v>3661.82</v>
      </c>
      <c r="AH122" s="14">
        <v>2975.23</v>
      </c>
      <c r="AI122" s="142"/>
      <c r="AL122" s="258">
        <v>2020</v>
      </c>
      <c r="AM122" s="17" t="s">
        <v>16</v>
      </c>
      <c r="AN122" s="14">
        <v>915.46</v>
      </c>
      <c r="AO122" s="137">
        <f t="shared" si="414"/>
        <v>0</v>
      </c>
      <c r="AP122" s="14">
        <v>1373.18</v>
      </c>
      <c r="AQ122" s="137">
        <f t="shared" si="414"/>
        <v>0</v>
      </c>
      <c r="AR122" s="14">
        <v>2002.56</v>
      </c>
      <c r="AS122" s="137">
        <f t="shared" ref="AS122" si="599">(AR122-AR121)/AR121</f>
        <v>0</v>
      </c>
      <c r="AT122" s="14">
        <v>2288.64</v>
      </c>
      <c r="AU122" s="137">
        <f t="shared" ref="AU122" si="600">(AT122-AT121)/AT121</f>
        <v>0</v>
      </c>
      <c r="AV122" s="14">
        <v>3432.96</v>
      </c>
      <c r="AW122" s="137">
        <f t="shared" ref="AW122:AY122" si="601">(AV122-AV121)/AV121</f>
        <v>0</v>
      </c>
      <c r="AX122" s="14">
        <v>3661.82</v>
      </c>
      <c r="AY122" s="137">
        <f t="shared" si="601"/>
        <v>0</v>
      </c>
      <c r="AZ122" s="14">
        <v>2975.23</v>
      </c>
      <c r="BA122" s="137">
        <f t="shared" ref="BA122" si="602">(AZ122-AZ121)/AZ121</f>
        <v>0</v>
      </c>
      <c r="BH122" s="259"/>
      <c r="BI122" s="17" t="s">
        <v>22</v>
      </c>
      <c r="BJ122" s="14">
        <v>2342.46</v>
      </c>
      <c r="BK122" s="137">
        <f t="shared" si="413"/>
        <v>2.3516149328859134E-2</v>
      </c>
    </row>
    <row r="123" spans="26:63" x14ac:dyDescent="0.25">
      <c r="Z123" s="259"/>
      <c r="AA123" s="17" t="s">
        <v>22</v>
      </c>
      <c r="AB123" s="14">
        <v>936.98</v>
      </c>
      <c r="AC123" s="14">
        <v>1405.48</v>
      </c>
      <c r="AD123" s="14">
        <v>2049.65</v>
      </c>
      <c r="AE123" s="14">
        <v>2342.46</v>
      </c>
      <c r="AF123" s="14">
        <v>3513.69</v>
      </c>
      <c r="AG123" s="14">
        <v>3747.94</v>
      </c>
      <c r="AH123" s="14">
        <v>3045.2</v>
      </c>
      <c r="AI123" s="142"/>
      <c r="AL123" s="259"/>
      <c r="AM123" s="17" t="s">
        <v>22</v>
      </c>
      <c r="AN123" s="14">
        <v>936.98</v>
      </c>
      <c r="AO123" s="137">
        <f t="shared" si="414"/>
        <v>2.3507307801542372E-2</v>
      </c>
      <c r="AP123" s="14">
        <v>1405.48</v>
      </c>
      <c r="AQ123" s="137">
        <f t="shared" si="414"/>
        <v>2.3522043723328299E-2</v>
      </c>
      <c r="AR123" s="14">
        <v>2049.65</v>
      </c>
      <c r="AS123" s="137">
        <f t="shared" ref="AS123" si="603">(AR123-AR122)/AR122</f>
        <v>2.3514900926813753E-2</v>
      </c>
      <c r="AT123" s="14">
        <v>2342.46</v>
      </c>
      <c r="AU123" s="137">
        <f t="shared" ref="AU123" si="604">(AT123-AT122)/AT122</f>
        <v>2.3516149328859134E-2</v>
      </c>
      <c r="AV123" s="14">
        <v>3513.69</v>
      </c>
      <c r="AW123" s="137">
        <f t="shared" ref="AW123:AY123" si="605">(AV123-AV122)/AV122</f>
        <v>2.3516149328859065E-2</v>
      </c>
      <c r="AX123" s="14">
        <v>3747.94</v>
      </c>
      <c r="AY123" s="137">
        <f t="shared" si="605"/>
        <v>2.3518359722760781E-2</v>
      </c>
      <c r="AZ123" s="14">
        <v>3045.2</v>
      </c>
      <c r="BA123" s="137">
        <f t="shared" ref="BA123" si="606">(AZ123-AZ122)/AZ122</f>
        <v>2.3517509570688586E-2</v>
      </c>
      <c r="BH123" s="259"/>
      <c r="BI123" s="17" t="s">
        <v>23</v>
      </c>
      <c r="BJ123" s="14">
        <v>2342.46</v>
      </c>
      <c r="BK123" s="137">
        <f t="shared" si="413"/>
        <v>0</v>
      </c>
    </row>
    <row r="124" spans="26:63" x14ac:dyDescent="0.25">
      <c r="Z124" s="259"/>
      <c r="AA124" s="17" t="s">
        <v>23</v>
      </c>
      <c r="AB124" s="14">
        <v>936.98</v>
      </c>
      <c r="AC124" s="14">
        <v>1405.48</v>
      </c>
      <c r="AD124" s="14">
        <v>2049.65</v>
      </c>
      <c r="AE124" s="14">
        <v>2342.46</v>
      </c>
      <c r="AF124" s="14">
        <v>3513.69</v>
      </c>
      <c r="AG124" s="14">
        <v>3747.94</v>
      </c>
      <c r="AH124" s="14">
        <v>3045.2</v>
      </c>
      <c r="AI124" s="142"/>
      <c r="AL124" s="259"/>
      <c r="AM124" s="17" t="s">
        <v>23</v>
      </c>
      <c r="AN124" s="14">
        <v>936.98</v>
      </c>
      <c r="AO124" s="137">
        <f t="shared" si="414"/>
        <v>0</v>
      </c>
      <c r="AP124" s="14">
        <v>1405.48</v>
      </c>
      <c r="AQ124" s="137">
        <f t="shared" si="414"/>
        <v>0</v>
      </c>
      <c r="AR124" s="14">
        <v>2049.65</v>
      </c>
      <c r="AS124" s="137">
        <f t="shared" ref="AS124" si="607">(AR124-AR123)/AR123</f>
        <v>0</v>
      </c>
      <c r="AT124" s="14">
        <v>2342.46</v>
      </c>
      <c r="AU124" s="137">
        <f t="shared" ref="AU124" si="608">(AT124-AT123)/AT123</f>
        <v>0</v>
      </c>
      <c r="AV124" s="14">
        <v>3513.69</v>
      </c>
      <c r="AW124" s="137">
        <f t="shared" ref="AW124:AY124" si="609">(AV124-AV123)/AV123</f>
        <v>0</v>
      </c>
      <c r="AX124" s="14">
        <v>3747.94</v>
      </c>
      <c r="AY124" s="137">
        <f t="shared" si="609"/>
        <v>0</v>
      </c>
      <c r="AZ124" s="14">
        <v>3045.2</v>
      </c>
      <c r="BA124" s="137">
        <f t="shared" ref="BA124" si="610">(AZ124-AZ123)/AZ123</f>
        <v>0</v>
      </c>
      <c r="BH124" s="259"/>
      <c r="BI124" s="17" t="s">
        <v>24</v>
      </c>
      <c r="BJ124" s="14">
        <v>2342.46</v>
      </c>
      <c r="BK124" s="137">
        <f t="shared" si="413"/>
        <v>0</v>
      </c>
    </row>
    <row r="125" spans="26:63" x14ac:dyDescent="0.25">
      <c r="Z125" s="259"/>
      <c r="AA125" s="17" t="s">
        <v>24</v>
      </c>
      <c r="AB125" s="14">
        <v>936.98</v>
      </c>
      <c r="AC125" s="14">
        <v>1405.48</v>
      </c>
      <c r="AD125" s="14">
        <v>2049.65</v>
      </c>
      <c r="AE125" s="14">
        <v>2342.46</v>
      </c>
      <c r="AF125" s="14">
        <v>3513.69</v>
      </c>
      <c r="AG125" s="14">
        <v>3747.94</v>
      </c>
      <c r="AH125" s="14">
        <v>3045.2</v>
      </c>
      <c r="AI125" s="142"/>
      <c r="AL125" s="259"/>
      <c r="AM125" s="17" t="s">
        <v>24</v>
      </c>
      <c r="AN125" s="14">
        <v>936.98</v>
      </c>
      <c r="AO125" s="137">
        <f t="shared" si="414"/>
        <v>0</v>
      </c>
      <c r="AP125" s="14">
        <v>1405.48</v>
      </c>
      <c r="AQ125" s="137">
        <f t="shared" si="414"/>
        <v>0</v>
      </c>
      <c r="AR125" s="14">
        <v>2049.65</v>
      </c>
      <c r="AS125" s="137">
        <f t="shared" ref="AS125" si="611">(AR125-AR124)/AR124</f>
        <v>0</v>
      </c>
      <c r="AT125" s="14">
        <v>2342.46</v>
      </c>
      <c r="AU125" s="137">
        <f t="shared" ref="AU125" si="612">(AT125-AT124)/AT124</f>
        <v>0</v>
      </c>
      <c r="AV125" s="14">
        <v>3513.69</v>
      </c>
      <c r="AW125" s="137">
        <f t="shared" ref="AW125:AY125" si="613">(AV125-AV124)/AV124</f>
        <v>0</v>
      </c>
      <c r="AX125" s="14">
        <v>3747.94</v>
      </c>
      <c r="AY125" s="137">
        <f t="shared" si="613"/>
        <v>0</v>
      </c>
      <c r="AZ125" s="14">
        <v>3045.2</v>
      </c>
      <c r="BA125" s="137">
        <f t="shared" ref="BA125" si="614">(AZ125-AZ124)/AZ124</f>
        <v>0</v>
      </c>
      <c r="BH125" s="259"/>
      <c r="BI125" s="17" t="s">
        <v>25</v>
      </c>
      <c r="BJ125" s="14">
        <v>2342.46</v>
      </c>
      <c r="BK125" s="137">
        <f t="shared" si="413"/>
        <v>0</v>
      </c>
    </row>
    <row r="126" spans="26:63" x14ac:dyDescent="0.25">
      <c r="Z126" s="259"/>
      <c r="AA126" s="17" t="s">
        <v>25</v>
      </c>
      <c r="AB126" s="14">
        <v>936.98</v>
      </c>
      <c r="AC126" s="14">
        <v>1405.48</v>
      </c>
      <c r="AD126" s="14">
        <v>2049.65</v>
      </c>
      <c r="AE126" s="14">
        <v>2342.46</v>
      </c>
      <c r="AF126" s="14">
        <v>3513.69</v>
      </c>
      <c r="AG126" s="14">
        <v>3747.94</v>
      </c>
      <c r="AH126" s="14">
        <v>3045.2</v>
      </c>
      <c r="AI126" s="142"/>
      <c r="AL126" s="259"/>
      <c r="AM126" s="17" t="s">
        <v>25</v>
      </c>
      <c r="AN126" s="14">
        <v>936.98</v>
      </c>
      <c r="AO126" s="137">
        <f t="shared" si="414"/>
        <v>0</v>
      </c>
      <c r="AP126" s="14">
        <v>1405.48</v>
      </c>
      <c r="AQ126" s="137">
        <f t="shared" si="414"/>
        <v>0</v>
      </c>
      <c r="AR126" s="14">
        <v>2049.65</v>
      </c>
      <c r="AS126" s="137">
        <f t="shared" ref="AS126" si="615">(AR126-AR125)/AR125</f>
        <v>0</v>
      </c>
      <c r="AT126" s="14">
        <v>2342.46</v>
      </c>
      <c r="AU126" s="137">
        <f t="shared" ref="AU126" si="616">(AT126-AT125)/AT125</f>
        <v>0</v>
      </c>
      <c r="AV126" s="14">
        <v>3513.69</v>
      </c>
      <c r="AW126" s="137">
        <f t="shared" ref="AW126:AY126" si="617">(AV126-AV125)/AV125</f>
        <v>0</v>
      </c>
      <c r="AX126" s="14">
        <v>3747.94</v>
      </c>
      <c r="AY126" s="137">
        <f t="shared" si="617"/>
        <v>0</v>
      </c>
      <c r="AZ126" s="14">
        <v>3045.2</v>
      </c>
      <c r="BA126" s="137">
        <f t="shared" ref="BA126" si="618">(AZ126-AZ125)/AZ125</f>
        <v>0</v>
      </c>
      <c r="BH126" s="259"/>
      <c r="BI126" s="17" t="s">
        <v>28</v>
      </c>
      <c r="BJ126" s="14">
        <v>2342.46</v>
      </c>
      <c r="BK126" s="137">
        <f t="shared" si="413"/>
        <v>0</v>
      </c>
    </row>
    <row r="127" spans="26:63" x14ac:dyDescent="0.25">
      <c r="Z127" s="259"/>
      <c r="AA127" s="17" t="s">
        <v>28</v>
      </c>
      <c r="AB127" s="14">
        <v>936.98</v>
      </c>
      <c r="AC127" s="14">
        <v>1405.48</v>
      </c>
      <c r="AD127" s="14">
        <v>2049.65</v>
      </c>
      <c r="AE127" s="14">
        <v>2342.46</v>
      </c>
      <c r="AF127" s="14">
        <v>3513.69</v>
      </c>
      <c r="AG127" s="14">
        <v>3747.94</v>
      </c>
      <c r="AH127" s="14">
        <v>3045.2</v>
      </c>
      <c r="AI127" s="142"/>
      <c r="AL127" s="259"/>
      <c r="AM127" s="17" t="s">
        <v>28</v>
      </c>
      <c r="AN127" s="14">
        <v>936.98</v>
      </c>
      <c r="AO127" s="137">
        <f t="shared" si="414"/>
        <v>0</v>
      </c>
      <c r="AP127" s="14">
        <v>1405.48</v>
      </c>
      <c r="AQ127" s="137">
        <f t="shared" si="414"/>
        <v>0</v>
      </c>
      <c r="AR127" s="14">
        <v>2049.65</v>
      </c>
      <c r="AS127" s="137">
        <f t="shared" ref="AS127" si="619">(AR127-AR126)/AR126</f>
        <v>0</v>
      </c>
      <c r="AT127" s="14">
        <v>2342.46</v>
      </c>
      <c r="AU127" s="137">
        <f t="shared" ref="AU127" si="620">(AT127-AT126)/AT126</f>
        <v>0</v>
      </c>
      <c r="AV127" s="14">
        <v>3513.69</v>
      </c>
      <c r="AW127" s="137">
        <f t="shared" ref="AW127:AY127" si="621">(AV127-AV126)/AV126</f>
        <v>0</v>
      </c>
      <c r="AX127" s="14">
        <v>3747.94</v>
      </c>
      <c r="AY127" s="137">
        <f t="shared" si="621"/>
        <v>0</v>
      </c>
      <c r="AZ127" s="14">
        <v>3045.2</v>
      </c>
      <c r="BA127" s="137">
        <f t="shared" ref="BA127" si="622">(AZ127-AZ126)/AZ126</f>
        <v>0</v>
      </c>
      <c r="BH127" s="259"/>
      <c r="BI127" s="17" t="s">
        <v>29</v>
      </c>
      <c r="BJ127" s="14">
        <v>2342.46</v>
      </c>
      <c r="BK127" s="137">
        <f t="shared" si="413"/>
        <v>0</v>
      </c>
    </row>
    <row r="128" spans="26:63" x14ac:dyDescent="0.25">
      <c r="Z128" s="259"/>
      <c r="AA128" s="17" t="s">
        <v>29</v>
      </c>
      <c r="AB128" s="14">
        <v>936.98</v>
      </c>
      <c r="AC128" s="14">
        <v>1405.48</v>
      </c>
      <c r="AD128" s="14">
        <v>2049.65</v>
      </c>
      <c r="AE128" s="14">
        <v>2342.46</v>
      </c>
      <c r="AF128" s="14">
        <v>3513.69</v>
      </c>
      <c r="AG128" s="14">
        <v>3747.94</v>
      </c>
      <c r="AH128" s="14">
        <v>3045.2</v>
      </c>
      <c r="AI128" s="142"/>
      <c r="AL128" s="259"/>
      <c r="AM128" s="17" t="s">
        <v>29</v>
      </c>
      <c r="AN128" s="14">
        <v>936.98</v>
      </c>
      <c r="AO128" s="137">
        <f t="shared" si="414"/>
        <v>0</v>
      </c>
      <c r="AP128" s="14">
        <v>1405.48</v>
      </c>
      <c r="AQ128" s="137">
        <f t="shared" si="414"/>
        <v>0</v>
      </c>
      <c r="AR128" s="14">
        <v>2049.65</v>
      </c>
      <c r="AS128" s="137">
        <f t="shared" ref="AS128" si="623">(AR128-AR127)/AR127</f>
        <v>0</v>
      </c>
      <c r="AT128" s="14">
        <v>2342.46</v>
      </c>
      <c r="AU128" s="137">
        <f t="shared" ref="AU128" si="624">(AT128-AT127)/AT127</f>
        <v>0</v>
      </c>
      <c r="AV128" s="14">
        <v>3513.69</v>
      </c>
      <c r="AW128" s="137">
        <f t="shared" ref="AW128:AY128" si="625">(AV128-AV127)/AV127</f>
        <v>0</v>
      </c>
      <c r="AX128" s="14">
        <v>3747.94</v>
      </c>
      <c r="AY128" s="137">
        <f t="shared" si="625"/>
        <v>0</v>
      </c>
      <c r="AZ128" s="14">
        <v>3045.2</v>
      </c>
      <c r="BA128" s="137">
        <f t="shared" ref="BA128" si="626">(AZ128-AZ127)/AZ127</f>
        <v>0</v>
      </c>
      <c r="BH128" s="259"/>
      <c r="BI128" s="17" t="s">
        <v>30</v>
      </c>
      <c r="BJ128" s="14">
        <v>2342.46</v>
      </c>
      <c r="BK128" s="137">
        <f t="shared" si="413"/>
        <v>0</v>
      </c>
    </row>
    <row r="129" spans="26:63" x14ac:dyDescent="0.25">
      <c r="Z129" s="259"/>
      <c r="AA129" s="17" t="s">
        <v>30</v>
      </c>
      <c r="AB129" s="14">
        <v>936.98</v>
      </c>
      <c r="AC129" s="14">
        <v>1405.48</v>
      </c>
      <c r="AD129" s="14">
        <v>2049.65</v>
      </c>
      <c r="AE129" s="14">
        <v>2342.46</v>
      </c>
      <c r="AF129" s="14">
        <v>3513.69</v>
      </c>
      <c r="AG129" s="14">
        <v>3747.94</v>
      </c>
      <c r="AH129" s="14">
        <v>3045.2</v>
      </c>
      <c r="AI129" s="142"/>
      <c r="AL129" s="259"/>
      <c r="AM129" s="17" t="s">
        <v>30</v>
      </c>
      <c r="AN129" s="14">
        <v>936.98</v>
      </c>
      <c r="AO129" s="137">
        <f t="shared" si="414"/>
        <v>0</v>
      </c>
      <c r="AP129" s="14">
        <v>1405.48</v>
      </c>
      <c r="AQ129" s="137">
        <f t="shared" si="414"/>
        <v>0</v>
      </c>
      <c r="AR129" s="14">
        <v>2049.65</v>
      </c>
      <c r="AS129" s="137">
        <f t="shared" ref="AS129" si="627">(AR129-AR128)/AR128</f>
        <v>0</v>
      </c>
      <c r="AT129" s="14">
        <v>2342.46</v>
      </c>
      <c r="AU129" s="137">
        <f t="shared" ref="AU129" si="628">(AT129-AT128)/AT128</f>
        <v>0</v>
      </c>
      <c r="AV129" s="14">
        <v>3513.69</v>
      </c>
      <c r="AW129" s="137">
        <f t="shared" ref="AW129:AY129" si="629">(AV129-AV128)/AV128</f>
        <v>0</v>
      </c>
      <c r="AX129" s="14">
        <v>3747.94</v>
      </c>
      <c r="AY129" s="137">
        <f t="shared" si="629"/>
        <v>0</v>
      </c>
      <c r="AZ129" s="14">
        <v>3045.2</v>
      </c>
      <c r="BA129" s="137">
        <f t="shared" ref="BA129" si="630">(AZ129-AZ128)/AZ128</f>
        <v>0</v>
      </c>
      <c r="BH129" s="259"/>
      <c r="BI129" s="17" t="s">
        <v>31</v>
      </c>
      <c r="BJ129" s="14">
        <v>2342.46</v>
      </c>
      <c r="BK129" s="137">
        <f t="shared" si="413"/>
        <v>0</v>
      </c>
    </row>
    <row r="130" spans="26:63" x14ac:dyDescent="0.25">
      <c r="Z130" s="259"/>
      <c r="AA130" s="17" t="s">
        <v>31</v>
      </c>
      <c r="AB130" s="14">
        <v>936.98</v>
      </c>
      <c r="AC130" s="14">
        <v>1405.48</v>
      </c>
      <c r="AD130" s="14">
        <v>2049.65</v>
      </c>
      <c r="AE130" s="14">
        <v>2342.46</v>
      </c>
      <c r="AF130" s="14">
        <v>3513.69</v>
      </c>
      <c r="AG130" s="14">
        <v>3747.94</v>
      </c>
      <c r="AH130" s="14">
        <v>3045.2</v>
      </c>
      <c r="AI130" s="142"/>
      <c r="AL130" s="259"/>
      <c r="AM130" s="17" t="s">
        <v>31</v>
      </c>
      <c r="AN130" s="14">
        <v>936.98</v>
      </c>
      <c r="AO130" s="137">
        <f t="shared" si="414"/>
        <v>0</v>
      </c>
      <c r="AP130" s="14">
        <v>1405.48</v>
      </c>
      <c r="AQ130" s="137">
        <f t="shared" si="414"/>
        <v>0</v>
      </c>
      <c r="AR130" s="14">
        <v>2049.65</v>
      </c>
      <c r="AS130" s="137">
        <f t="shared" ref="AS130" si="631">(AR130-AR129)/AR129</f>
        <v>0</v>
      </c>
      <c r="AT130" s="14">
        <v>2342.46</v>
      </c>
      <c r="AU130" s="137">
        <f t="shared" ref="AU130" si="632">(AT130-AT129)/AT129</f>
        <v>0</v>
      </c>
      <c r="AV130" s="14">
        <v>3513.69</v>
      </c>
      <c r="AW130" s="137">
        <f t="shared" ref="AW130:AY130" si="633">(AV130-AV129)/AV129</f>
        <v>0</v>
      </c>
      <c r="AX130" s="14">
        <v>3747.94</v>
      </c>
      <c r="AY130" s="137">
        <f t="shared" si="633"/>
        <v>0</v>
      </c>
      <c r="AZ130" s="14">
        <v>3045.2</v>
      </c>
      <c r="BA130" s="137">
        <f t="shared" ref="BA130" si="634">(AZ130-AZ129)/AZ129</f>
        <v>0</v>
      </c>
      <c r="BH130" s="259"/>
      <c r="BI130" s="17" t="s">
        <v>32</v>
      </c>
      <c r="BJ130" s="14">
        <v>2342.46</v>
      </c>
      <c r="BK130" s="137">
        <f t="shared" si="413"/>
        <v>0</v>
      </c>
    </row>
    <row r="131" spans="26:63" x14ac:dyDescent="0.25">
      <c r="Z131" s="259"/>
      <c r="AA131" s="17" t="s">
        <v>32</v>
      </c>
      <c r="AB131" s="14">
        <v>936.98</v>
      </c>
      <c r="AC131" s="14">
        <v>1405.48</v>
      </c>
      <c r="AD131" s="14">
        <v>2049.65</v>
      </c>
      <c r="AE131" s="14">
        <v>2342.46</v>
      </c>
      <c r="AF131" s="14">
        <v>3513.69</v>
      </c>
      <c r="AG131" s="14">
        <v>3747.94</v>
      </c>
      <c r="AH131" s="14">
        <v>3045.2</v>
      </c>
      <c r="AI131" s="142"/>
      <c r="AL131" s="259"/>
      <c r="AM131" s="17" t="s">
        <v>32</v>
      </c>
      <c r="AN131" s="14">
        <v>936.98</v>
      </c>
      <c r="AO131" s="137">
        <f t="shared" si="414"/>
        <v>0</v>
      </c>
      <c r="AP131" s="14">
        <v>1405.48</v>
      </c>
      <c r="AQ131" s="137">
        <f t="shared" si="414"/>
        <v>0</v>
      </c>
      <c r="AR131" s="14">
        <v>2049.65</v>
      </c>
      <c r="AS131" s="137">
        <f t="shared" ref="AS131" si="635">(AR131-AR130)/AR130</f>
        <v>0</v>
      </c>
      <c r="AT131" s="14">
        <v>2342.46</v>
      </c>
      <c r="AU131" s="137">
        <f t="shared" ref="AU131" si="636">(AT131-AT130)/AT130</f>
        <v>0</v>
      </c>
      <c r="AV131" s="14">
        <v>3513.69</v>
      </c>
      <c r="AW131" s="137">
        <f t="shared" ref="AW131:AY131" si="637">(AV131-AV130)/AV130</f>
        <v>0</v>
      </c>
      <c r="AX131" s="14">
        <v>3747.94</v>
      </c>
      <c r="AY131" s="137">
        <f t="shared" si="637"/>
        <v>0</v>
      </c>
      <c r="AZ131" s="14">
        <v>3045.2</v>
      </c>
      <c r="BA131" s="137">
        <f t="shared" ref="BA131" si="638">(AZ131-AZ130)/AZ130</f>
        <v>0</v>
      </c>
      <c r="BH131" s="259"/>
      <c r="BI131" s="17" t="s">
        <v>33</v>
      </c>
      <c r="BJ131" s="14">
        <v>2337.4</v>
      </c>
      <c r="BK131" s="137">
        <f t="shared" si="413"/>
        <v>-2.1601222646277611E-3</v>
      </c>
    </row>
    <row r="132" spans="26:63" x14ac:dyDescent="0.25">
      <c r="Z132" s="259"/>
      <c r="AA132" s="17" t="s">
        <v>33</v>
      </c>
      <c r="AB132" s="14">
        <v>934.96</v>
      </c>
      <c r="AC132" s="14">
        <v>1402.44</v>
      </c>
      <c r="AD132" s="14">
        <v>2045.23</v>
      </c>
      <c r="AE132" s="14">
        <v>2337.4</v>
      </c>
      <c r="AF132" s="14">
        <v>3506.1</v>
      </c>
      <c r="AG132" s="14">
        <v>3739.84</v>
      </c>
      <c r="AH132" s="14">
        <v>3038.62</v>
      </c>
      <c r="AI132" s="142"/>
      <c r="AL132" s="259"/>
      <c r="AM132" s="17" t="s">
        <v>33</v>
      </c>
      <c r="AN132" s="14">
        <v>934.96</v>
      </c>
      <c r="AO132" s="137">
        <f t="shared" si="414"/>
        <v>-2.1558624517065269E-3</v>
      </c>
      <c r="AP132" s="14">
        <v>1402.44</v>
      </c>
      <c r="AQ132" s="137">
        <f t="shared" si="414"/>
        <v>-2.1629621197028514E-3</v>
      </c>
      <c r="AR132" s="14">
        <v>2045.23</v>
      </c>
      <c r="AS132" s="137">
        <f t="shared" ref="AS132" si="639">(AR132-AR131)/AR131</f>
        <v>-2.1564657380528738E-3</v>
      </c>
      <c r="AT132" s="14">
        <v>2337.4</v>
      </c>
      <c r="AU132" s="137">
        <f t="shared" ref="AU132" si="640">(AT132-AT131)/AT131</f>
        <v>-2.1601222646277611E-3</v>
      </c>
      <c r="AV132" s="14">
        <v>3506.1</v>
      </c>
      <c r="AW132" s="137">
        <f t="shared" ref="AW132:AY132" si="641">(AV132-AV131)/AV131</f>
        <v>-2.1601222646278257E-3</v>
      </c>
      <c r="AX132" s="14">
        <v>3739.84</v>
      </c>
      <c r="AY132" s="137">
        <f t="shared" si="641"/>
        <v>-2.1611872121751973E-3</v>
      </c>
      <c r="AZ132" s="14">
        <v>3038.62</v>
      </c>
      <c r="BA132" s="137">
        <f t="shared" ref="BA132" si="642">(AZ132-AZ131)/AZ131</f>
        <v>-2.1607776172336553E-3</v>
      </c>
      <c r="BH132" s="260"/>
      <c r="BI132" s="17" t="s">
        <v>34</v>
      </c>
      <c r="BJ132" s="14">
        <v>2406.86</v>
      </c>
      <c r="BK132" s="137">
        <f t="shared" si="413"/>
        <v>2.9716779327457872E-2</v>
      </c>
    </row>
    <row r="133" spans="26:63" x14ac:dyDescent="0.25">
      <c r="Z133" s="260"/>
      <c r="AA133" s="17" t="s">
        <v>34</v>
      </c>
      <c r="AB133" s="14">
        <v>962.74</v>
      </c>
      <c r="AC133" s="14">
        <v>1444.12</v>
      </c>
      <c r="AD133" s="14">
        <v>2106</v>
      </c>
      <c r="AE133" s="14">
        <v>2406.86</v>
      </c>
      <c r="AF133" s="14">
        <v>3610.29</v>
      </c>
      <c r="AG133" s="14">
        <v>3850.98</v>
      </c>
      <c r="AH133" s="14">
        <v>3128.92</v>
      </c>
      <c r="AI133" s="142"/>
      <c r="AL133" s="260"/>
      <c r="AM133" s="17" t="s">
        <v>34</v>
      </c>
      <c r="AN133" s="14">
        <v>962.74</v>
      </c>
      <c r="AO133" s="137">
        <f t="shared" si="414"/>
        <v>2.9712501069564443E-2</v>
      </c>
      <c r="AP133" s="14">
        <v>1444.12</v>
      </c>
      <c r="AQ133" s="137">
        <f t="shared" si="414"/>
        <v>2.9719631499386664E-2</v>
      </c>
      <c r="AR133" s="14">
        <v>2106</v>
      </c>
      <c r="AS133" s="137">
        <f t="shared" ref="AS133" si="643">(AR133-AR132)/AR132</f>
        <v>2.9713039609237095E-2</v>
      </c>
      <c r="AT133" s="14">
        <v>2406.86</v>
      </c>
      <c r="AU133" s="137">
        <f t="shared" ref="AU133" si="644">(AT133-AT132)/AT132</f>
        <v>2.9716779327457872E-2</v>
      </c>
      <c r="AV133" s="14">
        <v>3610.29</v>
      </c>
      <c r="AW133" s="137">
        <f t="shared" ref="AW133:AY133" si="645">(AV133-AV132)/AV132</f>
        <v>2.9716779327457876E-2</v>
      </c>
      <c r="AX133" s="14">
        <v>3850.98</v>
      </c>
      <c r="AY133" s="137">
        <f t="shared" si="645"/>
        <v>2.9717848891931169E-2</v>
      </c>
      <c r="AZ133" s="14">
        <v>3128.92</v>
      </c>
      <c r="BA133" s="137">
        <f t="shared" ref="BA133" si="646">(AZ133-AZ132)/AZ132</f>
        <v>2.9717437520979981E-2</v>
      </c>
    </row>
    <row r="134" spans="26:63" x14ac:dyDescent="0.25">
      <c r="Z134" s="14"/>
      <c r="AA134" s="14"/>
      <c r="AB134" s="14"/>
      <c r="AC134" s="14"/>
      <c r="AD134" s="14"/>
      <c r="AE134" s="14"/>
      <c r="AF134" s="14"/>
      <c r="AG134" s="14"/>
      <c r="AH134" s="14"/>
    </row>
    <row r="135" spans="26:63" x14ac:dyDescent="0.25">
      <c r="Z135" s="14"/>
      <c r="AA135" s="52" t="s">
        <v>457</v>
      </c>
      <c r="AB135" s="50">
        <f t="shared" ref="AB135:AH135" si="647">MAX(AB99:AB133)</f>
        <v>962.74</v>
      </c>
      <c r="AC135" s="50">
        <f t="shared" si="647"/>
        <v>1444.12</v>
      </c>
      <c r="AD135" s="50">
        <f t="shared" si="647"/>
        <v>2106</v>
      </c>
      <c r="AE135" s="50">
        <f t="shared" si="647"/>
        <v>2406.86</v>
      </c>
      <c r="AF135" s="50">
        <f t="shared" si="647"/>
        <v>3610.29</v>
      </c>
      <c r="AG135" s="50">
        <f t="shared" si="647"/>
        <v>3850.98</v>
      </c>
      <c r="AH135" s="50">
        <f t="shared" si="647"/>
        <v>3128.92</v>
      </c>
    </row>
    <row r="136" spans="26:63" x14ac:dyDescent="0.25">
      <c r="Z136" s="14"/>
      <c r="AA136" s="52" t="s">
        <v>458</v>
      </c>
      <c r="AB136" s="50">
        <f t="shared" ref="AB136:AH136" si="648">MIN(AB74:AB133)</f>
        <v>680.94</v>
      </c>
      <c r="AC136" s="50">
        <f t="shared" si="648"/>
        <v>1021.42</v>
      </c>
      <c r="AD136" s="50">
        <f t="shared" si="648"/>
        <v>1489.57</v>
      </c>
      <c r="AE136" s="50">
        <f t="shared" si="648"/>
        <v>1702.36</v>
      </c>
      <c r="AF136" s="50">
        <f t="shared" si="648"/>
        <v>2553.54</v>
      </c>
      <c r="AG136" s="50">
        <f t="shared" si="648"/>
        <v>2723.78</v>
      </c>
      <c r="AH136" s="50">
        <f t="shared" si="648"/>
        <v>2213.0700000000002</v>
      </c>
    </row>
    <row r="137" spans="26:63" x14ac:dyDescent="0.25">
      <c r="Z137" s="14"/>
      <c r="AA137" s="52" t="s">
        <v>456</v>
      </c>
      <c r="AB137" s="50">
        <f t="shared" ref="AB137:AH137" si="649">AVERAGE(AB74:AB133)</f>
        <v>795.27616666666688</v>
      </c>
      <c r="AC137" s="50">
        <f t="shared" si="649"/>
        <v>1192.9178333333332</v>
      </c>
      <c r="AD137" s="50">
        <f t="shared" si="649"/>
        <v>1739.670499999999</v>
      </c>
      <c r="AE137" s="50">
        <f t="shared" si="649"/>
        <v>1988.1960000000015</v>
      </c>
      <c r="AF137" s="50">
        <f t="shared" si="649"/>
        <v>2982.2925000000005</v>
      </c>
      <c r="AG137" s="50">
        <f t="shared" si="649"/>
        <v>3181.1130000000021</v>
      </c>
      <c r="AH137" s="50">
        <f t="shared" si="649"/>
        <v>2584.6523333333339</v>
      </c>
    </row>
    <row r="139" spans="26:63" x14ac:dyDescent="0.25">
      <c r="Z139" t="s">
        <v>477</v>
      </c>
      <c r="AL139" t="s">
        <v>477</v>
      </c>
    </row>
  </sheetData>
  <mergeCells count="121">
    <mergeCell ref="BH1:BK1"/>
    <mergeCell ref="BH70:BH72"/>
    <mergeCell ref="BI70:BI72"/>
    <mergeCell ref="BJ70:BK71"/>
    <mergeCell ref="BH73:BH84"/>
    <mergeCell ref="BJ2:BK3"/>
    <mergeCell ref="BH5:BH16"/>
    <mergeCell ref="BH17:BH28"/>
    <mergeCell ref="BH29:BH40"/>
    <mergeCell ref="BH41:BH52"/>
    <mergeCell ref="BH53:BH64"/>
    <mergeCell ref="AL74:AL85"/>
    <mergeCell ref="AL86:AL97"/>
    <mergeCell ref="AL98:AL109"/>
    <mergeCell ref="AL110:AL121"/>
    <mergeCell ref="BH2:BH4"/>
    <mergeCell ref="BI2:BI4"/>
    <mergeCell ref="BH85:BH96"/>
    <mergeCell ref="BH97:BH108"/>
    <mergeCell ref="BH109:BH120"/>
    <mergeCell ref="BH121:BH132"/>
    <mergeCell ref="AL122:AL133"/>
    <mergeCell ref="AX71:AY72"/>
    <mergeCell ref="AZ71:BA72"/>
    <mergeCell ref="AL70:BA70"/>
    <mergeCell ref="AL1:BE1"/>
    <mergeCell ref="AL71:AL73"/>
    <mergeCell ref="AM71:AM73"/>
    <mergeCell ref="AL5:AL16"/>
    <mergeCell ref="AL17:AL28"/>
    <mergeCell ref="AL29:AL40"/>
    <mergeCell ref="AL41:AL52"/>
    <mergeCell ref="AL53:AL64"/>
    <mergeCell ref="AL2:AL4"/>
    <mergeCell ref="AN2:AO3"/>
    <mergeCell ref="AP2:AQ3"/>
    <mergeCell ref="AR2:AS3"/>
    <mergeCell ref="AT2:AU3"/>
    <mergeCell ref="AV2:AW3"/>
    <mergeCell ref="AX2:AY3"/>
    <mergeCell ref="AZ2:BA3"/>
    <mergeCell ref="BB2:BC3"/>
    <mergeCell ref="BD2:BE3"/>
    <mergeCell ref="AN71:AO72"/>
    <mergeCell ref="AP71:AQ72"/>
    <mergeCell ref="AR71:AS72"/>
    <mergeCell ref="AT71:AU72"/>
    <mergeCell ref="AV71:AW72"/>
    <mergeCell ref="Z74:Z85"/>
    <mergeCell ref="Z86:Z97"/>
    <mergeCell ref="Z98:Z109"/>
    <mergeCell ref="Z110:Z121"/>
    <mergeCell ref="Z122:Z133"/>
    <mergeCell ref="Z70:AH70"/>
    <mergeCell ref="Z71:Z73"/>
    <mergeCell ref="AA71:AA73"/>
    <mergeCell ref="AB71:AB73"/>
    <mergeCell ref="AC71:AC73"/>
    <mergeCell ref="AD71:AD73"/>
    <mergeCell ref="AE71:AE73"/>
    <mergeCell ref="AF71:AF73"/>
    <mergeCell ref="AG71:AG73"/>
    <mergeCell ref="AH71:AH73"/>
    <mergeCell ref="X5:X9"/>
    <mergeCell ref="AJ2:AJ4"/>
    <mergeCell ref="Z41:Z52"/>
    <mergeCell ref="Z53:Z64"/>
    <mergeCell ref="L2:M2"/>
    <mergeCell ref="AB2:AB4"/>
    <mergeCell ref="AC2:AC4"/>
    <mergeCell ref="AD2:AD4"/>
    <mergeCell ref="Z5:Z16"/>
    <mergeCell ref="Z17:Z28"/>
    <mergeCell ref="Z29:Z40"/>
    <mergeCell ref="AE2:AE4"/>
    <mergeCell ref="AF2:AF4"/>
    <mergeCell ref="AG2:AG4"/>
    <mergeCell ref="AH2:AH4"/>
    <mergeCell ref="AI2:AI4"/>
    <mergeCell ref="Z1:AJ1"/>
    <mergeCell ref="Z2:Z4"/>
    <mergeCell ref="AA2:AA4"/>
    <mergeCell ref="A53:A64"/>
    <mergeCell ref="X10:X17"/>
    <mergeCell ref="X18:X23"/>
    <mergeCell ref="X24:X29"/>
    <mergeCell ref="X30:X64"/>
    <mergeCell ref="A1:W1"/>
    <mergeCell ref="A5:A16"/>
    <mergeCell ref="A17:A28"/>
    <mergeCell ref="A29:A40"/>
    <mergeCell ref="A41:A52"/>
    <mergeCell ref="T2:U2"/>
    <mergeCell ref="V2:W2"/>
    <mergeCell ref="A2:A4"/>
    <mergeCell ref="B2:B4"/>
    <mergeCell ref="I2:K2"/>
    <mergeCell ref="C2:E2"/>
    <mergeCell ref="F2:H2"/>
    <mergeCell ref="D3:E3"/>
    <mergeCell ref="G3:H3"/>
    <mergeCell ref="J3:K3"/>
    <mergeCell ref="C3:C4"/>
    <mergeCell ref="F3:F4"/>
    <mergeCell ref="I3:I4"/>
    <mergeCell ref="AM2:AM4"/>
    <mergeCell ref="L3:L4"/>
    <mergeCell ref="N3:N4"/>
    <mergeCell ref="U3:U4"/>
    <mergeCell ref="W3:W4"/>
    <mergeCell ref="P3:P4"/>
    <mergeCell ref="R3:R4"/>
    <mergeCell ref="T3:T4"/>
    <mergeCell ref="V3:V4"/>
    <mergeCell ref="P2:Q2"/>
    <mergeCell ref="R2:S2"/>
    <mergeCell ref="M3:M4"/>
    <mergeCell ref="O3:O4"/>
    <mergeCell ref="Q3:Q4"/>
    <mergeCell ref="N2:O2"/>
    <mergeCell ref="S3:S4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9B1A9-8476-40A8-B546-40EB67A5E93B}">
  <sheetPr>
    <tabColor theme="5" tint="0.39997558519241921"/>
  </sheetPr>
  <dimension ref="A1:AV139"/>
  <sheetViews>
    <sheetView topLeftCell="V82" workbookViewId="0">
      <selection activeCell="AA92" sqref="AA92:AB97"/>
    </sheetView>
  </sheetViews>
  <sheetFormatPr baseColWidth="10" defaultRowHeight="15" x14ac:dyDescent="0.25"/>
  <cols>
    <col min="5" max="5" width="11.42578125" customWidth="1"/>
    <col min="8" max="8" width="11.42578125" customWidth="1"/>
    <col min="11" max="11" width="11.42578125" customWidth="1"/>
    <col min="34" max="34" width="12.28515625" customWidth="1"/>
    <col min="36" max="36" width="11" customWidth="1"/>
    <col min="41" max="41" width="11.7109375" customWidth="1"/>
    <col min="42" max="42" width="11.140625" customWidth="1"/>
  </cols>
  <sheetData>
    <row r="1" spans="1:48" x14ac:dyDescent="0.25">
      <c r="A1" s="207" t="s">
        <v>41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Z1" s="207" t="s">
        <v>482</v>
      </c>
      <c r="AA1" s="208"/>
      <c r="AB1" s="208"/>
      <c r="AC1" s="208"/>
      <c r="AD1" s="208"/>
      <c r="AE1" s="208"/>
      <c r="AF1" s="208"/>
      <c r="AG1" s="208"/>
      <c r="AH1" s="208"/>
      <c r="AI1" s="208"/>
      <c r="AJ1" s="208"/>
      <c r="AM1" s="207" t="s">
        <v>481</v>
      </c>
      <c r="AN1" s="208"/>
      <c r="AO1" s="208"/>
      <c r="AP1" s="208"/>
      <c r="AQ1" s="208"/>
      <c r="AR1" s="208"/>
      <c r="AS1" s="208"/>
      <c r="AT1" s="208"/>
      <c r="AU1" s="208"/>
    </row>
    <row r="2" spans="1:48" ht="15" customHeight="1" x14ac:dyDescent="0.25">
      <c r="A2" s="201" t="s">
        <v>1</v>
      </c>
      <c r="B2" s="201" t="s">
        <v>2</v>
      </c>
      <c r="C2" s="201" t="s">
        <v>3</v>
      </c>
      <c r="D2" s="201"/>
      <c r="E2" s="201"/>
      <c r="F2" s="201" t="s">
        <v>4</v>
      </c>
      <c r="G2" s="201"/>
      <c r="H2" s="201"/>
      <c r="I2" s="201" t="s">
        <v>5</v>
      </c>
      <c r="J2" s="201"/>
      <c r="K2" s="201"/>
      <c r="L2" s="270" t="s">
        <v>6</v>
      </c>
      <c r="M2" s="271"/>
      <c r="N2" s="201" t="s">
        <v>7</v>
      </c>
      <c r="O2" s="201"/>
      <c r="P2" s="201" t="s">
        <v>8</v>
      </c>
      <c r="Q2" s="201"/>
      <c r="R2" s="267" t="s">
        <v>9</v>
      </c>
      <c r="S2" s="267"/>
      <c r="T2" s="267" t="s">
        <v>10</v>
      </c>
      <c r="U2" s="267"/>
      <c r="V2" s="267" t="s">
        <v>11</v>
      </c>
      <c r="W2" s="267"/>
      <c r="Z2" s="201" t="s">
        <v>1</v>
      </c>
      <c r="AA2" s="201" t="s">
        <v>2</v>
      </c>
      <c r="AB2" s="209" t="s">
        <v>3</v>
      </c>
      <c r="AC2" s="209" t="s">
        <v>4</v>
      </c>
      <c r="AD2" s="212" t="s">
        <v>5</v>
      </c>
      <c r="AE2" s="212" t="s">
        <v>6</v>
      </c>
      <c r="AF2" s="212" t="s">
        <v>7</v>
      </c>
      <c r="AG2" s="212" t="s">
        <v>8</v>
      </c>
      <c r="AH2" s="212" t="s">
        <v>9</v>
      </c>
      <c r="AI2" s="212" t="s">
        <v>10</v>
      </c>
      <c r="AJ2" s="215" t="s">
        <v>11</v>
      </c>
      <c r="AM2" s="201" t="s">
        <v>1</v>
      </c>
      <c r="AN2" s="201" t="s">
        <v>2</v>
      </c>
      <c r="AO2" s="215" t="s">
        <v>484</v>
      </c>
      <c r="AP2" s="215" t="s">
        <v>485</v>
      </c>
      <c r="AQ2" s="215" t="s">
        <v>486</v>
      </c>
      <c r="AR2" s="215" t="s">
        <v>489</v>
      </c>
      <c r="AS2" s="215" t="s">
        <v>487</v>
      </c>
      <c r="AT2" s="212" t="s">
        <v>8</v>
      </c>
      <c r="AU2" s="201" t="s">
        <v>10</v>
      </c>
    </row>
    <row r="3" spans="1:48" ht="15" customHeight="1" x14ac:dyDescent="0.25">
      <c r="A3" s="201"/>
      <c r="B3" s="201"/>
      <c r="C3" s="201" t="s">
        <v>12</v>
      </c>
      <c r="D3" s="201" t="s">
        <v>13</v>
      </c>
      <c r="E3" s="201"/>
      <c r="F3" s="201" t="s">
        <v>12</v>
      </c>
      <c r="G3" s="201" t="s">
        <v>13</v>
      </c>
      <c r="H3" s="201"/>
      <c r="I3" s="201" t="s">
        <v>12</v>
      </c>
      <c r="J3" s="201" t="s">
        <v>13</v>
      </c>
      <c r="K3" s="201"/>
      <c r="L3" s="201" t="s">
        <v>12</v>
      </c>
      <c r="M3" s="197" t="s">
        <v>13</v>
      </c>
      <c r="N3" s="201" t="s">
        <v>12</v>
      </c>
      <c r="O3" s="197" t="s">
        <v>13</v>
      </c>
      <c r="P3" s="201" t="s">
        <v>12</v>
      </c>
      <c r="Q3" s="197" t="s">
        <v>13</v>
      </c>
      <c r="R3" s="201" t="s">
        <v>12</v>
      </c>
      <c r="S3" s="197" t="s">
        <v>13</v>
      </c>
      <c r="T3" s="201" t="s">
        <v>12</v>
      </c>
      <c r="U3" s="197" t="s">
        <v>13</v>
      </c>
      <c r="V3" s="201" t="s">
        <v>12</v>
      </c>
      <c r="W3" s="197" t="s">
        <v>13</v>
      </c>
      <c r="Z3" s="201"/>
      <c r="AA3" s="201"/>
      <c r="AB3" s="210"/>
      <c r="AC3" s="210"/>
      <c r="AD3" s="213"/>
      <c r="AE3" s="213"/>
      <c r="AF3" s="213"/>
      <c r="AG3" s="213"/>
      <c r="AH3" s="213"/>
      <c r="AI3" s="213"/>
      <c r="AJ3" s="216"/>
      <c r="AM3" s="201"/>
      <c r="AN3" s="201"/>
      <c r="AO3" s="216"/>
      <c r="AP3" s="216"/>
      <c r="AQ3" s="216"/>
      <c r="AR3" s="216"/>
      <c r="AS3" s="216"/>
      <c r="AT3" s="213"/>
      <c r="AU3" s="201"/>
    </row>
    <row r="4" spans="1:48" x14ac:dyDescent="0.25">
      <c r="A4" s="201"/>
      <c r="B4" s="201"/>
      <c r="C4" s="201"/>
      <c r="D4" s="22" t="s">
        <v>476</v>
      </c>
      <c r="E4" s="22" t="s">
        <v>478</v>
      </c>
      <c r="F4" s="201"/>
      <c r="G4" s="22" t="s">
        <v>476</v>
      </c>
      <c r="H4" s="22" t="s">
        <v>478</v>
      </c>
      <c r="I4" s="201"/>
      <c r="J4" s="22" t="s">
        <v>476</v>
      </c>
      <c r="K4" s="22" t="s">
        <v>478</v>
      </c>
      <c r="L4" s="201"/>
      <c r="M4" s="197"/>
      <c r="N4" s="201"/>
      <c r="O4" s="197"/>
      <c r="P4" s="201"/>
      <c r="Q4" s="197"/>
      <c r="R4" s="201"/>
      <c r="S4" s="197"/>
      <c r="T4" s="201"/>
      <c r="U4" s="197"/>
      <c r="V4" s="201"/>
      <c r="W4" s="197"/>
      <c r="Z4" s="201"/>
      <c r="AA4" s="201"/>
      <c r="AB4" s="211"/>
      <c r="AC4" s="211"/>
      <c r="AD4" s="214"/>
      <c r="AE4" s="214"/>
      <c r="AF4" s="214"/>
      <c r="AG4" s="214"/>
      <c r="AH4" s="214"/>
      <c r="AI4" s="214"/>
      <c r="AJ4" s="217"/>
      <c r="AM4" s="201"/>
      <c r="AN4" s="201"/>
      <c r="AO4" s="217"/>
      <c r="AP4" s="217"/>
      <c r="AQ4" s="217"/>
      <c r="AR4" s="217"/>
      <c r="AS4" s="217"/>
      <c r="AT4" s="214"/>
      <c r="AU4" s="201"/>
    </row>
    <row r="5" spans="1:48" x14ac:dyDescent="0.25">
      <c r="A5" s="261">
        <v>2016</v>
      </c>
      <c r="B5" s="17" t="s">
        <v>16</v>
      </c>
      <c r="C5" s="17">
        <v>1566.14</v>
      </c>
      <c r="D5" s="17">
        <v>732.61</v>
      </c>
      <c r="E5" s="17">
        <v>1831.54</v>
      </c>
      <c r="F5" s="17">
        <v>2349.21</v>
      </c>
      <c r="G5" s="17">
        <v>1098.92</v>
      </c>
      <c r="H5" s="17">
        <v>1831.54</v>
      </c>
      <c r="I5" s="17">
        <v>3425.93</v>
      </c>
      <c r="J5" s="17">
        <v>1602.6</v>
      </c>
      <c r="K5" s="17">
        <v>1831.54</v>
      </c>
      <c r="L5" s="17">
        <v>3915.35</v>
      </c>
      <c r="M5" s="17">
        <v>1831.54</v>
      </c>
      <c r="N5" s="17">
        <v>5873.03</v>
      </c>
      <c r="O5" s="17">
        <v>2747.31</v>
      </c>
      <c r="P5" s="17">
        <v>6264.56</v>
      </c>
      <c r="Q5" s="17">
        <v>2930.46</v>
      </c>
      <c r="R5" s="14">
        <v>5873.03</v>
      </c>
      <c r="S5" s="14">
        <v>2747.31</v>
      </c>
      <c r="T5" s="14">
        <v>5089.96</v>
      </c>
      <c r="U5" s="14">
        <v>2381</v>
      </c>
      <c r="V5" s="14">
        <v>3915.35</v>
      </c>
      <c r="W5" s="14">
        <v>1831.54</v>
      </c>
      <c r="X5" s="257" t="s">
        <v>471</v>
      </c>
      <c r="Z5" s="261">
        <v>2016</v>
      </c>
      <c r="AA5" s="17" t="s">
        <v>16</v>
      </c>
      <c r="AB5" s="17">
        <v>1566.14</v>
      </c>
      <c r="AC5" s="17">
        <v>2349.21</v>
      </c>
      <c r="AD5" s="17">
        <v>3425.93</v>
      </c>
      <c r="AE5" s="17">
        <v>3915.35</v>
      </c>
      <c r="AF5" s="17">
        <v>5873.03</v>
      </c>
      <c r="AG5" s="17">
        <v>6264.56</v>
      </c>
      <c r="AH5" s="14">
        <v>5873.03</v>
      </c>
      <c r="AI5" s="14">
        <v>5089.96</v>
      </c>
      <c r="AJ5" s="14">
        <v>3915.35</v>
      </c>
      <c r="AM5" s="261">
        <v>2016</v>
      </c>
      <c r="AN5" s="17" t="s">
        <v>16</v>
      </c>
      <c r="AO5" s="17">
        <v>732.61</v>
      </c>
      <c r="AP5" s="17">
        <v>1098.92</v>
      </c>
      <c r="AQ5" s="17">
        <v>1602.6</v>
      </c>
      <c r="AR5" s="17">
        <v>1831.54</v>
      </c>
      <c r="AS5" s="17">
        <v>2747.31</v>
      </c>
      <c r="AT5" s="17">
        <v>2930.46</v>
      </c>
      <c r="AU5" s="14">
        <v>2381</v>
      </c>
      <c r="AV5" s="257" t="s">
        <v>471</v>
      </c>
    </row>
    <row r="6" spans="1:48" ht="15" customHeight="1" x14ac:dyDescent="0.25">
      <c r="A6" s="262"/>
      <c r="B6" s="17" t="s">
        <v>22</v>
      </c>
      <c r="C6" s="17">
        <v>1566.14</v>
      </c>
      <c r="D6" s="17">
        <v>732.61</v>
      </c>
      <c r="E6" s="17">
        <v>1831.52</v>
      </c>
      <c r="F6" s="17">
        <v>2349.21</v>
      </c>
      <c r="G6" s="17">
        <v>1098.9100000000001</v>
      </c>
      <c r="H6" s="17">
        <v>1831.52</v>
      </c>
      <c r="I6" s="17">
        <v>3425.93</v>
      </c>
      <c r="J6" s="17">
        <v>1602.58</v>
      </c>
      <c r="K6" s="17">
        <v>1831.52</v>
      </c>
      <c r="L6" s="17">
        <v>3915.35</v>
      </c>
      <c r="M6" s="17">
        <v>1831.52</v>
      </c>
      <c r="N6" s="17">
        <v>5873.03</v>
      </c>
      <c r="O6" s="17">
        <v>2747.28</v>
      </c>
      <c r="P6" s="17">
        <v>6264.56</v>
      </c>
      <c r="Q6" s="17">
        <v>2930.43</v>
      </c>
      <c r="R6" s="14">
        <v>5873.03</v>
      </c>
      <c r="S6" s="14">
        <v>2747.28</v>
      </c>
      <c r="T6" s="14">
        <v>5089.96</v>
      </c>
      <c r="U6" s="14">
        <v>2380.9699999999998</v>
      </c>
      <c r="V6" s="14">
        <v>3915.35</v>
      </c>
      <c r="W6" s="14">
        <v>1831.52</v>
      </c>
      <c r="X6" s="257"/>
      <c r="Z6" s="262"/>
      <c r="AA6" s="17" t="s">
        <v>22</v>
      </c>
      <c r="AB6" s="17">
        <v>1566.14</v>
      </c>
      <c r="AC6" s="17">
        <v>2349.21</v>
      </c>
      <c r="AD6" s="17">
        <v>3425.93</v>
      </c>
      <c r="AE6" s="17">
        <v>3915.35</v>
      </c>
      <c r="AF6" s="17">
        <v>5873.03</v>
      </c>
      <c r="AG6" s="17">
        <v>6264.56</v>
      </c>
      <c r="AH6" s="14">
        <v>5873.03</v>
      </c>
      <c r="AI6" s="14">
        <v>5089.96</v>
      </c>
      <c r="AJ6" s="14">
        <v>3915.35</v>
      </c>
      <c r="AM6" s="262"/>
      <c r="AN6" s="17" t="s">
        <v>22</v>
      </c>
      <c r="AO6" s="17">
        <v>732.61</v>
      </c>
      <c r="AP6" s="17">
        <v>1098.9100000000001</v>
      </c>
      <c r="AQ6" s="17">
        <v>1602.58</v>
      </c>
      <c r="AR6" s="17">
        <v>1831.52</v>
      </c>
      <c r="AS6" s="17">
        <v>2747.28</v>
      </c>
      <c r="AT6" s="17">
        <v>2930.43</v>
      </c>
      <c r="AU6" s="14">
        <v>2380.9699999999998</v>
      </c>
      <c r="AV6" s="257"/>
    </row>
    <row r="7" spans="1:48" x14ac:dyDescent="0.25">
      <c r="A7" s="262"/>
      <c r="B7" s="17" t="s">
        <v>23</v>
      </c>
      <c r="C7" s="17">
        <v>1628.35</v>
      </c>
      <c r="D7" s="17">
        <v>762.35</v>
      </c>
      <c r="E7" s="17">
        <v>1905.89</v>
      </c>
      <c r="F7" s="17">
        <v>2442.5300000000002</v>
      </c>
      <c r="G7" s="17">
        <v>1143.53</v>
      </c>
      <c r="H7" s="17">
        <v>1905.89</v>
      </c>
      <c r="I7" s="17">
        <v>3562.02</v>
      </c>
      <c r="J7" s="17">
        <v>1667.65</v>
      </c>
      <c r="K7" s="17">
        <v>1905.89</v>
      </c>
      <c r="L7" s="17">
        <v>4070.89</v>
      </c>
      <c r="M7" s="17">
        <v>1905.89</v>
      </c>
      <c r="N7" s="17">
        <v>6106.33</v>
      </c>
      <c r="O7" s="17">
        <v>2858.83</v>
      </c>
      <c r="P7" s="17">
        <v>6513.42</v>
      </c>
      <c r="Q7" s="17">
        <v>3049.42</v>
      </c>
      <c r="R7" s="14">
        <v>6106.33</v>
      </c>
      <c r="S7" s="14">
        <v>2858.83</v>
      </c>
      <c r="T7" s="14">
        <v>5292.15</v>
      </c>
      <c r="U7" s="14">
        <v>2477.65</v>
      </c>
      <c r="V7" s="14">
        <v>4070.89</v>
      </c>
      <c r="W7" s="14">
        <v>1905.89</v>
      </c>
      <c r="X7" s="257"/>
      <c r="Z7" s="262"/>
      <c r="AA7" s="17" t="s">
        <v>23</v>
      </c>
      <c r="AB7" s="17">
        <v>1628.35</v>
      </c>
      <c r="AC7" s="17">
        <v>2442.5300000000002</v>
      </c>
      <c r="AD7" s="17">
        <v>3562.02</v>
      </c>
      <c r="AE7" s="17">
        <v>4070.89</v>
      </c>
      <c r="AF7" s="17">
        <v>6106.33</v>
      </c>
      <c r="AG7" s="17">
        <v>6513.42</v>
      </c>
      <c r="AH7" s="14">
        <v>6106.33</v>
      </c>
      <c r="AI7" s="14">
        <v>5292.15</v>
      </c>
      <c r="AJ7" s="14">
        <v>4070.89</v>
      </c>
      <c r="AM7" s="262"/>
      <c r="AN7" s="17" t="s">
        <v>23</v>
      </c>
      <c r="AO7" s="17">
        <v>762.35</v>
      </c>
      <c r="AP7" s="17">
        <v>1143.53</v>
      </c>
      <c r="AQ7" s="17">
        <v>1667.65</v>
      </c>
      <c r="AR7" s="17">
        <v>1905.89</v>
      </c>
      <c r="AS7" s="17">
        <v>2858.83</v>
      </c>
      <c r="AT7" s="17">
        <v>3049.42</v>
      </c>
      <c r="AU7" s="14">
        <v>2477.65</v>
      </c>
      <c r="AV7" s="257"/>
    </row>
    <row r="8" spans="1:48" x14ac:dyDescent="0.25">
      <c r="A8" s="262"/>
      <c r="B8" s="17" t="s">
        <v>24</v>
      </c>
      <c r="C8" s="17">
        <v>1628.35</v>
      </c>
      <c r="D8" s="17">
        <v>762.77</v>
      </c>
      <c r="E8" s="17">
        <v>1906.93</v>
      </c>
      <c r="F8" s="17">
        <v>2442.5300000000002</v>
      </c>
      <c r="G8" s="17">
        <v>1144.1600000000001</v>
      </c>
      <c r="H8" s="17">
        <v>1906.93</v>
      </c>
      <c r="I8" s="17">
        <v>3562.02</v>
      </c>
      <c r="J8" s="17">
        <v>1668.56</v>
      </c>
      <c r="K8" s="17">
        <v>1906.93</v>
      </c>
      <c r="L8" s="17">
        <v>4070.89</v>
      </c>
      <c r="M8" s="17">
        <v>1906.93</v>
      </c>
      <c r="N8" s="17">
        <v>6106.33</v>
      </c>
      <c r="O8" s="17">
        <v>2860.39</v>
      </c>
      <c r="P8" s="17">
        <v>6513.42</v>
      </c>
      <c r="Q8" s="17">
        <v>3051.08</v>
      </c>
      <c r="R8" s="14">
        <v>6106.33</v>
      </c>
      <c r="S8" s="14">
        <v>2860.39</v>
      </c>
      <c r="T8" s="14">
        <v>5292.15</v>
      </c>
      <c r="U8" s="14">
        <v>2479.0100000000002</v>
      </c>
      <c r="V8" s="14">
        <v>4070.89</v>
      </c>
      <c r="W8" s="14">
        <v>1906.93</v>
      </c>
      <c r="X8" s="257"/>
      <c r="Z8" s="262"/>
      <c r="AA8" s="17" t="s">
        <v>24</v>
      </c>
      <c r="AB8" s="17">
        <v>1628.35</v>
      </c>
      <c r="AC8" s="17">
        <v>2442.5300000000002</v>
      </c>
      <c r="AD8" s="17">
        <v>3562.02</v>
      </c>
      <c r="AE8" s="17">
        <v>4070.89</v>
      </c>
      <c r="AF8" s="17">
        <v>6106.33</v>
      </c>
      <c r="AG8" s="17">
        <v>6513.42</v>
      </c>
      <c r="AH8" s="14">
        <v>6106.33</v>
      </c>
      <c r="AI8" s="14">
        <v>5292.15</v>
      </c>
      <c r="AJ8" s="14">
        <v>4070.89</v>
      </c>
      <c r="AM8" s="262"/>
      <c r="AN8" s="17" t="s">
        <v>24</v>
      </c>
      <c r="AO8" s="17">
        <v>762.77</v>
      </c>
      <c r="AP8" s="17">
        <v>1144.1600000000001</v>
      </c>
      <c r="AQ8" s="17">
        <v>1668.56</v>
      </c>
      <c r="AR8" s="17">
        <v>1906.93</v>
      </c>
      <c r="AS8" s="17">
        <v>2860.39</v>
      </c>
      <c r="AT8" s="17">
        <v>3051.08</v>
      </c>
      <c r="AU8" s="14">
        <v>2479.0100000000002</v>
      </c>
      <c r="AV8" s="257"/>
    </row>
    <row r="9" spans="1:48" x14ac:dyDescent="0.25">
      <c r="A9" s="262"/>
      <c r="B9" s="17" t="s">
        <v>25</v>
      </c>
      <c r="C9" s="17">
        <v>1628.35</v>
      </c>
      <c r="D9" s="17">
        <v>762.44</v>
      </c>
      <c r="E9" s="17">
        <v>1906.1</v>
      </c>
      <c r="F9" s="17">
        <v>2442.5300000000002</v>
      </c>
      <c r="G9" s="17">
        <v>1143.6600000000001</v>
      </c>
      <c r="H9" s="17">
        <v>1906.1</v>
      </c>
      <c r="I9" s="17">
        <v>3562.02</v>
      </c>
      <c r="J9" s="17">
        <v>1667.84</v>
      </c>
      <c r="K9" s="17">
        <v>1906.1</v>
      </c>
      <c r="L9" s="17">
        <v>4070.89</v>
      </c>
      <c r="M9" s="17">
        <v>1906.1</v>
      </c>
      <c r="N9" s="17">
        <v>6106.33</v>
      </c>
      <c r="O9" s="17">
        <v>2859.15</v>
      </c>
      <c r="P9" s="17">
        <v>6513.42</v>
      </c>
      <c r="Q9" s="17">
        <v>3049.76</v>
      </c>
      <c r="R9" s="17">
        <v>6106.33</v>
      </c>
      <c r="S9" s="17">
        <v>2859.15</v>
      </c>
      <c r="T9" s="14">
        <v>5292.15</v>
      </c>
      <c r="U9" s="14">
        <v>2477.9299999999998</v>
      </c>
      <c r="V9" s="17">
        <v>4070.89</v>
      </c>
      <c r="W9" s="17">
        <v>1906.1</v>
      </c>
      <c r="X9" s="257"/>
      <c r="Z9" s="262"/>
      <c r="AA9" s="17" t="s">
        <v>25</v>
      </c>
      <c r="AB9" s="17">
        <v>1628.35</v>
      </c>
      <c r="AC9" s="17">
        <v>2442.5300000000002</v>
      </c>
      <c r="AD9" s="17">
        <v>3562.02</v>
      </c>
      <c r="AE9" s="17">
        <v>4070.89</v>
      </c>
      <c r="AF9" s="17">
        <v>6106.33</v>
      </c>
      <c r="AG9" s="17">
        <v>6513.42</v>
      </c>
      <c r="AH9" s="17">
        <v>6106.33</v>
      </c>
      <c r="AI9" s="14">
        <v>5292.15</v>
      </c>
      <c r="AJ9" s="17">
        <v>4070.89</v>
      </c>
      <c r="AM9" s="262"/>
      <c r="AN9" s="17" t="s">
        <v>25</v>
      </c>
      <c r="AO9" s="17">
        <v>762.44</v>
      </c>
      <c r="AP9" s="17">
        <v>1143.6600000000001</v>
      </c>
      <c r="AQ9" s="17">
        <v>1667.84</v>
      </c>
      <c r="AR9" s="17">
        <v>1906.1</v>
      </c>
      <c r="AS9" s="17">
        <v>2859.15</v>
      </c>
      <c r="AT9" s="17">
        <v>3049.76</v>
      </c>
      <c r="AU9" s="14">
        <v>2477.9299999999998</v>
      </c>
      <c r="AV9" s="257"/>
    </row>
    <row r="10" spans="1:48" x14ac:dyDescent="0.25">
      <c r="A10" s="262"/>
      <c r="B10" s="17" t="s">
        <v>28</v>
      </c>
      <c r="C10" s="17">
        <v>1628.35</v>
      </c>
      <c r="D10" s="17">
        <v>762.78</v>
      </c>
      <c r="E10" s="17">
        <v>1906.95</v>
      </c>
      <c r="F10" s="17">
        <v>2442.5300000000002</v>
      </c>
      <c r="G10" s="17">
        <v>1144.17</v>
      </c>
      <c r="H10" s="17">
        <v>1906.95</v>
      </c>
      <c r="I10" s="17">
        <v>3562.02</v>
      </c>
      <c r="J10" s="17">
        <v>1668.58</v>
      </c>
      <c r="K10" s="17">
        <v>1906.95</v>
      </c>
      <c r="L10" s="17">
        <v>4070.89</v>
      </c>
      <c r="M10" s="17">
        <v>1906.95</v>
      </c>
      <c r="N10" s="17">
        <v>6106.33</v>
      </c>
      <c r="O10" s="17">
        <v>2860.42</v>
      </c>
      <c r="P10" s="17">
        <v>6513.42</v>
      </c>
      <c r="Q10" s="17">
        <v>3051.12</v>
      </c>
      <c r="R10" s="14">
        <v>6106.33</v>
      </c>
      <c r="S10" s="14">
        <v>2860.42</v>
      </c>
      <c r="T10" s="14">
        <v>5292.15</v>
      </c>
      <c r="U10" s="14">
        <v>2479.0300000000002</v>
      </c>
      <c r="V10" s="17">
        <v>4070.89</v>
      </c>
      <c r="W10" s="17">
        <v>1906.95</v>
      </c>
      <c r="X10" s="257" t="s">
        <v>472</v>
      </c>
      <c r="Z10" s="262"/>
      <c r="AA10" s="17" t="s">
        <v>28</v>
      </c>
      <c r="AB10" s="17">
        <v>1628.35</v>
      </c>
      <c r="AC10" s="17">
        <v>2442.5300000000002</v>
      </c>
      <c r="AD10" s="17">
        <v>3562.02</v>
      </c>
      <c r="AE10" s="17">
        <v>4070.89</v>
      </c>
      <c r="AF10" s="17">
        <v>6106.33</v>
      </c>
      <c r="AG10" s="17">
        <v>6513.42</v>
      </c>
      <c r="AH10" s="14">
        <v>6106.33</v>
      </c>
      <c r="AI10" s="14">
        <v>5292.15</v>
      </c>
      <c r="AJ10" s="17">
        <v>4070.89</v>
      </c>
      <c r="AM10" s="262"/>
      <c r="AN10" s="17" t="s">
        <v>28</v>
      </c>
      <c r="AO10" s="17">
        <v>762.78</v>
      </c>
      <c r="AP10" s="17">
        <v>1144.17</v>
      </c>
      <c r="AQ10" s="17">
        <v>1668.58</v>
      </c>
      <c r="AR10" s="17">
        <v>1906.95</v>
      </c>
      <c r="AS10" s="17">
        <v>2860.42</v>
      </c>
      <c r="AT10" s="17">
        <v>3051.12</v>
      </c>
      <c r="AU10" s="14">
        <v>2479.0300000000002</v>
      </c>
      <c r="AV10" s="257" t="s">
        <v>472</v>
      </c>
    </row>
    <row r="11" spans="1:48" x14ac:dyDescent="0.25">
      <c r="A11" s="262"/>
      <c r="B11" s="17" t="s">
        <v>29</v>
      </c>
      <c r="C11" s="14">
        <v>1681.54</v>
      </c>
      <c r="D11" s="14">
        <v>786.41</v>
      </c>
      <c r="E11" s="17">
        <v>1966.03</v>
      </c>
      <c r="F11" s="14">
        <v>2522.31</v>
      </c>
      <c r="G11" s="14">
        <v>1179.6199999999999</v>
      </c>
      <c r="H11" s="17">
        <v>1966.03</v>
      </c>
      <c r="I11" s="14">
        <v>3678.37</v>
      </c>
      <c r="J11" s="17">
        <v>1720.28</v>
      </c>
      <c r="K11" s="17">
        <v>1966.03</v>
      </c>
      <c r="L11" s="14">
        <v>4203.8500000000004</v>
      </c>
      <c r="M11" s="17">
        <v>1966.03</v>
      </c>
      <c r="N11" s="14">
        <v>6305.78</v>
      </c>
      <c r="O11" s="17">
        <v>2949.05</v>
      </c>
      <c r="P11" s="14">
        <v>6726.17</v>
      </c>
      <c r="Q11" s="17">
        <v>3145.65</v>
      </c>
      <c r="R11" s="14">
        <v>6305.78</v>
      </c>
      <c r="S11" s="17">
        <v>2949.05</v>
      </c>
      <c r="T11" s="14">
        <v>5465.01</v>
      </c>
      <c r="U11" s="14">
        <v>2555.84</v>
      </c>
      <c r="V11" s="14">
        <v>4203.8500000000004</v>
      </c>
      <c r="W11" s="14">
        <v>1966.03</v>
      </c>
      <c r="X11" s="257"/>
      <c r="Z11" s="262"/>
      <c r="AA11" s="17" t="s">
        <v>29</v>
      </c>
      <c r="AB11" s="14">
        <v>1681.54</v>
      </c>
      <c r="AC11" s="14">
        <v>2522.31</v>
      </c>
      <c r="AD11" s="14">
        <v>3678.37</v>
      </c>
      <c r="AE11" s="14">
        <v>4203.8500000000004</v>
      </c>
      <c r="AF11" s="14">
        <v>6305.78</v>
      </c>
      <c r="AG11" s="14">
        <v>6726.17</v>
      </c>
      <c r="AH11" s="14">
        <v>6305.78</v>
      </c>
      <c r="AI11" s="14">
        <v>5465.01</v>
      </c>
      <c r="AJ11" s="14">
        <v>4203.8500000000004</v>
      </c>
      <c r="AM11" s="262"/>
      <c r="AN11" s="17" t="s">
        <v>29</v>
      </c>
      <c r="AO11" s="14">
        <v>786.41</v>
      </c>
      <c r="AP11" s="14">
        <v>1179.6199999999999</v>
      </c>
      <c r="AQ11" s="17">
        <v>1720.28</v>
      </c>
      <c r="AR11" s="17">
        <v>1966.03</v>
      </c>
      <c r="AS11" s="17">
        <v>2949.05</v>
      </c>
      <c r="AT11" s="17">
        <v>3145.65</v>
      </c>
      <c r="AU11" s="14">
        <v>2555.84</v>
      </c>
      <c r="AV11" s="257"/>
    </row>
    <row r="12" spans="1:48" x14ac:dyDescent="0.25">
      <c r="A12" s="262"/>
      <c r="B12" s="17" t="s">
        <v>30</v>
      </c>
      <c r="C12" s="14">
        <v>1783.04</v>
      </c>
      <c r="D12" s="17">
        <v>680.94</v>
      </c>
      <c r="E12" s="17">
        <v>1702.36</v>
      </c>
      <c r="F12" s="14">
        <v>2674.55</v>
      </c>
      <c r="G12" s="17">
        <v>1021.42</v>
      </c>
      <c r="H12" s="17">
        <v>1702.36</v>
      </c>
      <c r="I12" s="14">
        <v>3900.39</v>
      </c>
      <c r="J12" s="17">
        <v>1489.57</v>
      </c>
      <c r="K12" s="17">
        <v>1702.36</v>
      </c>
      <c r="L12" s="17">
        <v>4457.59</v>
      </c>
      <c r="M12" s="17">
        <v>1702.36</v>
      </c>
      <c r="N12" s="14">
        <v>6686.39</v>
      </c>
      <c r="O12" s="17">
        <v>2553.54</v>
      </c>
      <c r="P12" s="14">
        <v>7132.14</v>
      </c>
      <c r="Q12" s="17">
        <v>2723.78</v>
      </c>
      <c r="R12" s="14">
        <v>6686.39</v>
      </c>
      <c r="S12" s="14">
        <v>2553.54</v>
      </c>
      <c r="T12" s="14">
        <v>5794.87</v>
      </c>
      <c r="U12" s="14">
        <v>2213.0700000000002</v>
      </c>
      <c r="V12" s="17">
        <v>4457.59</v>
      </c>
      <c r="W12" s="17">
        <v>1702.36</v>
      </c>
      <c r="X12" s="257"/>
      <c r="Z12" s="262"/>
      <c r="AA12" s="17" t="s">
        <v>30</v>
      </c>
      <c r="AB12" s="14">
        <v>1783.04</v>
      </c>
      <c r="AC12" s="14">
        <v>2674.55</v>
      </c>
      <c r="AD12" s="14">
        <v>3900.39</v>
      </c>
      <c r="AE12" s="17">
        <v>4457.59</v>
      </c>
      <c r="AF12" s="14">
        <v>6686.39</v>
      </c>
      <c r="AG12" s="14">
        <v>7132.14</v>
      </c>
      <c r="AH12" s="14">
        <v>6686.39</v>
      </c>
      <c r="AI12" s="14">
        <v>5794.87</v>
      </c>
      <c r="AJ12" s="17">
        <v>4457.59</v>
      </c>
      <c r="AM12" s="262"/>
      <c r="AN12" s="17" t="s">
        <v>30</v>
      </c>
      <c r="AO12" s="17">
        <v>680.94</v>
      </c>
      <c r="AP12" s="17">
        <v>1021.42</v>
      </c>
      <c r="AQ12" s="17">
        <v>1489.57</v>
      </c>
      <c r="AR12" s="17">
        <v>1702.36</v>
      </c>
      <c r="AS12" s="17">
        <v>2553.54</v>
      </c>
      <c r="AT12" s="17">
        <v>2723.78</v>
      </c>
      <c r="AU12" s="14">
        <v>2213.0700000000002</v>
      </c>
      <c r="AV12" s="257"/>
    </row>
    <row r="13" spans="1:48" x14ac:dyDescent="0.25">
      <c r="A13" s="262"/>
      <c r="B13" s="17" t="s">
        <v>31</v>
      </c>
      <c r="C13" s="14">
        <v>1783.04</v>
      </c>
      <c r="D13" s="14">
        <v>680.94</v>
      </c>
      <c r="E13" s="17">
        <v>1702.36</v>
      </c>
      <c r="F13" s="14">
        <v>2674.55</v>
      </c>
      <c r="G13" s="17">
        <v>1021.42</v>
      </c>
      <c r="H13" s="17">
        <v>1702.36</v>
      </c>
      <c r="I13" s="14">
        <v>3900.39</v>
      </c>
      <c r="J13" s="17">
        <v>1489.57</v>
      </c>
      <c r="K13" s="17">
        <v>1702.36</v>
      </c>
      <c r="L13" s="17">
        <v>4457.59</v>
      </c>
      <c r="M13" s="17">
        <v>1702.36</v>
      </c>
      <c r="N13" s="14">
        <v>6686.39</v>
      </c>
      <c r="O13" s="17">
        <v>2553.54</v>
      </c>
      <c r="P13" s="14">
        <v>7132.14</v>
      </c>
      <c r="Q13" s="17">
        <v>2723.78</v>
      </c>
      <c r="R13" s="14">
        <v>6686.39</v>
      </c>
      <c r="S13" s="14">
        <v>2553.54</v>
      </c>
      <c r="T13" s="14">
        <v>5794.87</v>
      </c>
      <c r="U13" s="14">
        <v>2213.0700000000002</v>
      </c>
      <c r="V13" s="14">
        <v>4457.59</v>
      </c>
      <c r="W13" s="14">
        <v>1702.36</v>
      </c>
      <c r="X13" s="257"/>
      <c r="Z13" s="262"/>
      <c r="AA13" s="17" t="s">
        <v>31</v>
      </c>
      <c r="AB13" s="14">
        <v>1783.04</v>
      </c>
      <c r="AC13" s="14">
        <v>2674.55</v>
      </c>
      <c r="AD13" s="14">
        <v>3900.39</v>
      </c>
      <c r="AE13" s="17">
        <v>4457.59</v>
      </c>
      <c r="AF13" s="14">
        <v>6686.39</v>
      </c>
      <c r="AG13" s="14">
        <v>7132.14</v>
      </c>
      <c r="AH13" s="14">
        <v>6686.39</v>
      </c>
      <c r="AI13" s="14">
        <v>5794.87</v>
      </c>
      <c r="AJ13" s="14">
        <v>4457.59</v>
      </c>
      <c r="AM13" s="262"/>
      <c r="AN13" s="17" t="s">
        <v>31</v>
      </c>
      <c r="AO13" s="14">
        <v>680.94</v>
      </c>
      <c r="AP13" s="17">
        <v>1021.42</v>
      </c>
      <c r="AQ13" s="17">
        <v>1489.57</v>
      </c>
      <c r="AR13" s="17">
        <v>1702.36</v>
      </c>
      <c r="AS13" s="17">
        <v>2553.54</v>
      </c>
      <c r="AT13" s="17">
        <v>2723.78</v>
      </c>
      <c r="AU13" s="14">
        <v>2213.0700000000002</v>
      </c>
      <c r="AV13" s="257"/>
    </row>
    <row r="14" spans="1:48" x14ac:dyDescent="0.25">
      <c r="A14" s="262"/>
      <c r="B14" s="17" t="s">
        <v>32</v>
      </c>
      <c r="C14" s="14">
        <v>1783.04</v>
      </c>
      <c r="D14" s="14">
        <v>680.94</v>
      </c>
      <c r="E14" s="17">
        <v>1702.36</v>
      </c>
      <c r="F14" s="14">
        <v>2674.55</v>
      </c>
      <c r="G14" s="17">
        <v>1021.42</v>
      </c>
      <c r="H14" s="17">
        <v>1702.36</v>
      </c>
      <c r="I14" s="14">
        <v>3900.39</v>
      </c>
      <c r="J14" s="17">
        <v>1489.57</v>
      </c>
      <c r="K14" s="17">
        <v>1702.36</v>
      </c>
      <c r="L14" s="17">
        <v>4457.59</v>
      </c>
      <c r="M14" s="17">
        <v>1702.36</v>
      </c>
      <c r="N14" s="14">
        <v>6686.39</v>
      </c>
      <c r="O14" s="17">
        <v>2553.54</v>
      </c>
      <c r="P14" s="14">
        <v>7132.14</v>
      </c>
      <c r="Q14" s="17">
        <v>2723.78</v>
      </c>
      <c r="R14" s="14">
        <v>6686.39</v>
      </c>
      <c r="S14" s="14">
        <v>2553.54</v>
      </c>
      <c r="T14" s="14">
        <v>5794.87</v>
      </c>
      <c r="U14" s="14">
        <v>2213.0700000000002</v>
      </c>
      <c r="V14" s="14">
        <v>4457.59</v>
      </c>
      <c r="W14" s="14">
        <v>1702.36</v>
      </c>
      <c r="X14" s="257"/>
      <c r="Z14" s="262"/>
      <c r="AA14" s="17" t="s">
        <v>32</v>
      </c>
      <c r="AB14" s="14">
        <v>1783.04</v>
      </c>
      <c r="AC14" s="14">
        <v>2674.55</v>
      </c>
      <c r="AD14" s="14">
        <v>3900.39</v>
      </c>
      <c r="AE14" s="17">
        <v>4457.59</v>
      </c>
      <c r="AF14" s="14">
        <v>6686.39</v>
      </c>
      <c r="AG14" s="14">
        <v>7132.14</v>
      </c>
      <c r="AH14" s="14">
        <v>6686.39</v>
      </c>
      <c r="AI14" s="14">
        <v>5794.87</v>
      </c>
      <c r="AJ14" s="14">
        <v>4457.59</v>
      </c>
      <c r="AM14" s="262"/>
      <c r="AN14" s="17" t="s">
        <v>32</v>
      </c>
      <c r="AO14" s="14">
        <v>680.94</v>
      </c>
      <c r="AP14" s="17">
        <v>1021.42</v>
      </c>
      <c r="AQ14" s="17">
        <v>1489.57</v>
      </c>
      <c r="AR14" s="17">
        <v>1702.36</v>
      </c>
      <c r="AS14" s="17">
        <v>2553.54</v>
      </c>
      <c r="AT14" s="17">
        <v>2723.78</v>
      </c>
      <c r="AU14" s="14">
        <v>2213.0700000000002</v>
      </c>
      <c r="AV14" s="257"/>
    </row>
    <row r="15" spans="1:48" x14ac:dyDescent="0.25">
      <c r="A15" s="262"/>
      <c r="B15" s="17" t="s">
        <v>33</v>
      </c>
      <c r="C15" s="14">
        <v>1783.04</v>
      </c>
      <c r="D15" s="17">
        <v>680.94</v>
      </c>
      <c r="E15" s="17">
        <v>1702.36</v>
      </c>
      <c r="F15" s="14">
        <v>2674.55</v>
      </c>
      <c r="G15" s="17">
        <v>1021.42</v>
      </c>
      <c r="H15" s="17">
        <v>1702.36</v>
      </c>
      <c r="I15" s="14">
        <v>3900.39</v>
      </c>
      <c r="J15" s="17">
        <v>1489.57</v>
      </c>
      <c r="K15" s="17">
        <v>1702.36</v>
      </c>
      <c r="L15" s="17">
        <v>4457.59</v>
      </c>
      <c r="M15" s="17">
        <v>1702.36</v>
      </c>
      <c r="N15" s="17">
        <v>6686.39</v>
      </c>
      <c r="O15" s="17">
        <v>2553.54</v>
      </c>
      <c r="P15" s="14">
        <v>7132.14</v>
      </c>
      <c r="Q15" s="17">
        <v>2723.78</v>
      </c>
      <c r="R15" s="14">
        <v>6686.39</v>
      </c>
      <c r="S15" s="14">
        <v>2553.54</v>
      </c>
      <c r="T15" s="14">
        <v>5794.87</v>
      </c>
      <c r="U15" s="14">
        <v>2213.0700000000002</v>
      </c>
      <c r="V15" s="14">
        <v>4457.59</v>
      </c>
      <c r="W15" s="14">
        <v>1702.36</v>
      </c>
      <c r="X15" s="257"/>
      <c r="Z15" s="262"/>
      <c r="AA15" s="17" t="s">
        <v>33</v>
      </c>
      <c r="AB15" s="14">
        <v>1783.04</v>
      </c>
      <c r="AC15" s="14">
        <v>2674.55</v>
      </c>
      <c r="AD15" s="14">
        <v>3900.39</v>
      </c>
      <c r="AE15" s="17">
        <v>4457.59</v>
      </c>
      <c r="AF15" s="17">
        <v>6686.39</v>
      </c>
      <c r="AG15" s="14">
        <v>7132.14</v>
      </c>
      <c r="AH15" s="14">
        <v>6686.39</v>
      </c>
      <c r="AI15" s="14">
        <v>5794.87</v>
      </c>
      <c r="AJ15" s="14">
        <v>4457.59</v>
      </c>
      <c r="AM15" s="262"/>
      <c r="AN15" s="17" t="s">
        <v>33</v>
      </c>
      <c r="AO15" s="17">
        <v>680.94</v>
      </c>
      <c r="AP15" s="17">
        <v>1021.42</v>
      </c>
      <c r="AQ15" s="17">
        <v>1489.57</v>
      </c>
      <c r="AR15" s="17">
        <v>1702.36</v>
      </c>
      <c r="AS15" s="17">
        <v>2553.54</v>
      </c>
      <c r="AT15" s="17">
        <v>2723.78</v>
      </c>
      <c r="AU15" s="14">
        <v>2213.0700000000002</v>
      </c>
      <c r="AV15" s="257"/>
    </row>
    <row r="16" spans="1:48" x14ac:dyDescent="0.25">
      <c r="A16" s="263"/>
      <c r="B16" s="17" t="s">
        <v>34</v>
      </c>
      <c r="C16" s="14">
        <v>1783.04</v>
      </c>
      <c r="D16" s="17">
        <v>680.94</v>
      </c>
      <c r="E16" s="35">
        <v>1702.36</v>
      </c>
      <c r="F16" s="14">
        <v>2674.55</v>
      </c>
      <c r="G16" s="14">
        <v>1021.42</v>
      </c>
      <c r="H16" s="35">
        <v>1702.36</v>
      </c>
      <c r="I16" s="14">
        <v>3900.39</v>
      </c>
      <c r="J16" s="14">
        <v>1489.57</v>
      </c>
      <c r="K16" s="17">
        <v>1702.36</v>
      </c>
      <c r="L16" s="17">
        <v>4457.59</v>
      </c>
      <c r="M16" s="35">
        <v>1702.36</v>
      </c>
      <c r="N16" s="14">
        <v>6686.39</v>
      </c>
      <c r="O16" s="14">
        <v>2553.54</v>
      </c>
      <c r="P16" s="14">
        <v>7132.14</v>
      </c>
      <c r="Q16" s="14">
        <v>2723.78</v>
      </c>
      <c r="R16" s="14">
        <v>6686.39</v>
      </c>
      <c r="S16" s="14">
        <v>2553.54</v>
      </c>
      <c r="T16" s="14">
        <v>5794.87</v>
      </c>
      <c r="U16" s="14">
        <v>2213.0700000000002</v>
      </c>
      <c r="V16" s="17">
        <v>4457.59</v>
      </c>
      <c r="W16" s="35">
        <v>1702.36</v>
      </c>
      <c r="X16" s="257"/>
      <c r="Z16" s="263"/>
      <c r="AA16" s="17" t="s">
        <v>34</v>
      </c>
      <c r="AB16" s="14">
        <v>1783.04</v>
      </c>
      <c r="AC16" s="14">
        <v>2674.55</v>
      </c>
      <c r="AD16" s="14">
        <v>3900.39</v>
      </c>
      <c r="AE16" s="17">
        <v>4457.59</v>
      </c>
      <c r="AF16" s="14">
        <v>6686.39</v>
      </c>
      <c r="AG16" s="14">
        <v>7132.14</v>
      </c>
      <c r="AH16" s="14">
        <v>6686.39</v>
      </c>
      <c r="AI16" s="14">
        <v>5794.87</v>
      </c>
      <c r="AJ16" s="17">
        <v>4457.59</v>
      </c>
      <c r="AM16" s="263"/>
      <c r="AN16" s="17" t="s">
        <v>34</v>
      </c>
      <c r="AO16" s="17">
        <v>680.94</v>
      </c>
      <c r="AP16" s="14">
        <v>1021.42</v>
      </c>
      <c r="AQ16" s="14">
        <v>1489.57</v>
      </c>
      <c r="AR16" s="35">
        <v>1702.36</v>
      </c>
      <c r="AS16" s="14">
        <v>2553.54</v>
      </c>
      <c r="AT16" s="14">
        <v>2723.78</v>
      </c>
      <c r="AU16" s="14">
        <v>2213.0700000000002</v>
      </c>
      <c r="AV16" s="257"/>
    </row>
    <row r="17" spans="1:48" x14ac:dyDescent="0.25">
      <c r="A17" s="258">
        <v>2017</v>
      </c>
      <c r="B17" s="17" t="s">
        <v>16</v>
      </c>
      <c r="C17" s="17">
        <v>1783.04</v>
      </c>
      <c r="D17" s="17">
        <v>680.94</v>
      </c>
      <c r="E17" s="17">
        <v>1702.36</v>
      </c>
      <c r="F17" s="14">
        <v>2674.55</v>
      </c>
      <c r="G17" s="14">
        <v>1021.42</v>
      </c>
      <c r="H17" s="17">
        <v>1702.36</v>
      </c>
      <c r="I17" s="14">
        <v>3900.39</v>
      </c>
      <c r="J17" s="14">
        <v>1489.57</v>
      </c>
      <c r="K17" s="17">
        <v>1702.36</v>
      </c>
      <c r="L17" s="14">
        <v>4457.59</v>
      </c>
      <c r="M17" s="17">
        <v>1702.36</v>
      </c>
      <c r="N17" s="14">
        <v>6686.39</v>
      </c>
      <c r="O17" s="14">
        <v>2553.54</v>
      </c>
      <c r="P17" s="14">
        <v>7132.14</v>
      </c>
      <c r="Q17" s="14">
        <v>2723.78</v>
      </c>
      <c r="R17" s="14">
        <v>6686.39</v>
      </c>
      <c r="S17" s="14">
        <v>2553.54</v>
      </c>
      <c r="T17" s="14">
        <v>5794.87</v>
      </c>
      <c r="U17" s="14">
        <v>2213.0700000000002</v>
      </c>
      <c r="V17" s="14">
        <v>4457.59</v>
      </c>
      <c r="W17" s="14">
        <v>1702.36</v>
      </c>
      <c r="X17" s="257"/>
      <c r="Z17" s="258">
        <v>2017</v>
      </c>
      <c r="AA17" s="17" t="s">
        <v>16</v>
      </c>
      <c r="AB17" s="17">
        <v>1783.04</v>
      </c>
      <c r="AC17" s="14">
        <v>2674.55</v>
      </c>
      <c r="AD17" s="14">
        <v>3900.39</v>
      </c>
      <c r="AE17" s="14">
        <v>4457.59</v>
      </c>
      <c r="AF17" s="14">
        <v>6686.39</v>
      </c>
      <c r="AG17" s="14">
        <v>7132.14</v>
      </c>
      <c r="AH17" s="14">
        <v>6686.39</v>
      </c>
      <c r="AI17" s="14">
        <v>5794.87</v>
      </c>
      <c r="AJ17" s="14">
        <v>4457.59</v>
      </c>
      <c r="AM17" s="258">
        <v>2017</v>
      </c>
      <c r="AN17" s="17" t="s">
        <v>16</v>
      </c>
      <c r="AO17" s="17">
        <v>680.94</v>
      </c>
      <c r="AP17" s="14">
        <v>1021.42</v>
      </c>
      <c r="AQ17" s="14">
        <v>1489.57</v>
      </c>
      <c r="AR17" s="17">
        <v>1702.36</v>
      </c>
      <c r="AS17" s="14">
        <v>2553.54</v>
      </c>
      <c r="AT17" s="14">
        <v>2723.78</v>
      </c>
      <c r="AU17" s="14">
        <v>2213.0700000000002</v>
      </c>
      <c r="AV17" s="257"/>
    </row>
    <row r="18" spans="1:48" x14ac:dyDescent="0.25">
      <c r="A18" s="259"/>
      <c r="B18" s="17" t="s">
        <v>22</v>
      </c>
      <c r="C18" s="14">
        <v>1783.04</v>
      </c>
      <c r="D18" s="14">
        <v>680.94</v>
      </c>
      <c r="E18" s="14">
        <v>1702.36</v>
      </c>
      <c r="F18" s="14">
        <v>2674.55</v>
      </c>
      <c r="G18" s="14">
        <v>1021.42</v>
      </c>
      <c r="H18" s="14">
        <v>1702.36</v>
      </c>
      <c r="I18" s="14">
        <v>3900.39</v>
      </c>
      <c r="J18" s="14">
        <v>1489.57</v>
      </c>
      <c r="K18" s="14">
        <v>1702.36</v>
      </c>
      <c r="L18" s="14">
        <v>4457.59</v>
      </c>
      <c r="M18" s="14">
        <v>1702.36</v>
      </c>
      <c r="N18" s="14">
        <v>6686.39</v>
      </c>
      <c r="O18" s="14">
        <v>2553.54</v>
      </c>
      <c r="P18" s="14">
        <v>7132.14</v>
      </c>
      <c r="Q18" s="14">
        <v>2723.78</v>
      </c>
      <c r="R18" s="14">
        <v>6686.39</v>
      </c>
      <c r="S18" s="14">
        <v>2553.54</v>
      </c>
      <c r="T18" s="14">
        <v>5794.87</v>
      </c>
      <c r="U18" s="14">
        <v>2213.0700000000002</v>
      </c>
      <c r="V18" s="14">
        <v>4457.59</v>
      </c>
      <c r="W18" s="14">
        <v>1702.36</v>
      </c>
      <c r="X18" s="257" t="s">
        <v>473</v>
      </c>
      <c r="Z18" s="259"/>
      <c r="AA18" s="17" t="s">
        <v>22</v>
      </c>
      <c r="AB18" s="14">
        <v>1783.04</v>
      </c>
      <c r="AC18" s="14">
        <v>2674.55</v>
      </c>
      <c r="AD18" s="14">
        <v>3900.39</v>
      </c>
      <c r="AE18" s="14">
        <v>4457.59</v>
      </c>
      <c r="AF18" s="14">
        <v>6686.39</v>
      </c>
      <c r="AG18" s="14">
        <v>7132.14</v>
      </c>
      <c r="AH18" s="14">
        <v>6686.39</v>
      </c>
      <c r="AI18" s="14">
        <v>5794.87</v>
      </c>
      <c r="AJ18" s="14">
        <v>4457.59</v>
      </c>
      <c r="AM18" s="259"/>
      <c r="AN18" s="17" t="s">
        <v>22</v>
      </c>
      <c r="AO18" s="14">
        <v>680.94</v>
      </c>
      <c r="AP18" s="14">
        <v>1021.42</v>
      </c>
      <c r="AQ18" s="14">
        <v>1489.57</v>
      </c>
      <c r="AR18" s="14">
        <v>1702.36</v>
      </c>
      <c r="AS18" s="14">
        <v>2553.54</v>
      </c>
      <c r="AT18" s="14">
        <v>2723.78</v>
      </c>
      <c r="AU18" s="14">
        <v>2213.0700000000002</v>
      </c>
      <c r="AV18" s="257" t="s">
        <v>473</v>
      </c>
    </row>
    <row r="19" spans="1:48" x14ac:dyDescent="0.25">
      <c r="A19" s="259"/>
      <c r="B19" s="17" t="s">
        <v>23</v>
      </c>
      <c r="C19" s="14">
        <v>1783.04</v>
      </c>
      <c r="D19" s="14">
        <v>680.94</v>
      </c>
      <c r="E19" s="17">
        <v>1702.36</v>
      </c>
      <c r="F19" s="14">
        <v>2674.55</v>
      </c>
      <c r="G19" s="14">
        <v>1021.42</v>
      </c>
      <c r="H19" s="17">
        <v>1702.36</v>
      </c>
      <c r="I19" s="14">
        <v>3900.39</v>
      </c>
      <c r="J19" s="14">
        <v>1489.57</v>
      </c>
      <c r="K19" s="17">
        <v>1702.36</v>
      </c>
      <c r="L19" s="14">
        <v>4457.59</v>
      </c>
      <c r="M19" s="17">
        <v>1702.36</v>
      </c>
      <c r="N19" s="14">
        <v>6686.39</v>
      </c>
      <c r="O19" s="14">
        <v>2553.54</v>
      </c>
      <c r="P19" s="14">
        <v>7132.14</v>
      </c>
      <c r="Q19" s="14">
        <v>2723.78</v>
      </c>
      <c r="R19" s="14">
        <v>6686.39</v>
      </c>
      <c r="S19" s="14">
        <v>2553.54</v>
      </c>
      <c r="T19" s="14">
        <v>5794.87</v>
      </c>
      <c r="U19" s="14">
        <v>2213.0700000000002</v>
      </c>
      <c r="V19" s="14">
        <v>4457.59</v>
      </c>
      <c r="W19" s="14">
        <v>1702.36</v>
      </c>
      <c r="X19" s="257"/>
      <c r="Z19" s="259"/>
      <c r="AA19" s="17" t="s">
        <v>23</v>
      </c>
      <c r="AB19" s="14">
        <v>1783.04</v>
      </c>
      <c r="AC19" s="14">
        <v>2674.55</v>
      </c>
      <c r="AD19" s="14">
        <v>3900.39</v>
      </c>
      <c r="AE19" s="14">
        <v>4457.59</v>
      </c>
      <c r="AF19" s="14">
        <v>6686.39</v>
      </c>
      <c r="AG19" s="14">
        <v>7132.14</v>
      </c>
      <c r="AH19" s="14">
        <v>6686.39</v>
      </c>
      <c r="AI19" s="14">
        <v>5794.87</v>
      </c>
      <c r="AJ19" s="14">
        <v>4457.59</v>
      </c>
      <c r="AM19" s="259"/>
      <c r="AN19" s="17" t="s">
        <v>23</v>
      </c>
      <c r="AO19" s="14">
        <v>680.94</v>
      </c>
      <c r="AP19" s="14">
        <v>1021.42</v>
      </c>
      <c r="AQ19" s="14">
        <v>1489.57</v>
      </c>
      <c r="AR19" s="17">
        <v>1702.36</v>
      </c>
      <c r="AS19" s="14">
        <v>2553.54</v>
      </c>
      <c r="AT19" s="14">
        <v>2723.78</v>
      </c>
      <c r="AU19" s="14">
        <v>2213.0700000000002</v>
      </c>
      <c r="AV19" s="257"/>
    </row>
    <row r="20" spans="1:48" x14ac:dyDescent="0.25">
      <c r="A20" s="259"/>
      <c r="B20" s="17" t="s">
        <v>24</v>
      </c>
      <c r="C20" s="14">
        <v>1839.39</v>
      </c>
      <c r="D20" s="14">
        <v>702.09</v>
      </c>
      <c r="E20" s="17">
        <v>1755.23</v>
      </c>
      <c r="F20" s="14">
        <v>2759.08</v>
      </c>
      <c r="G20" s="14">
        <v>1053.1400000000001</v>
      </c>
      <c r="H20" s="17">
        <v>1755.23</v>
      </c>
      <c r="I20" s="14">
        <v>4023.66</v>
      </c>
      <c r="J20" s="14">
        <v>1535.82</v>
      </c>
      <c r="K20" s="17">
        <v>1755.23</v>
      </c>
      <c r="L20" s="14">
        <v>4598.47</v>
      </c>
      <c r="M20" s="17">
        <v>1755.23</v>
      </c>
      <c r="N20" s="14">
        <v>6897.7</v>
      </c>
      <c r="O20" s="14">
        <v>2632.84</v>
      </c>
      <c r="P20" s="14">
        <v>7357.55</v>
      </c>
      <c r="Q20" s="14">
        <v>2808.36</v>
      </c>
      <c r="R20" s="14">
        <v>6897.7</v>
      </c>
      <c r="S20" s="14">
        <v>2632.84</v>
      </c>
      <c r="T20" s="14">
        <v>5978.01</v>
      </c>
      <c r="U20" s="14">
        <v>2281.79</v>
      </c>
      <c r="V20" s="14">
        <v>4598.47</v>
      </c>
      <c r="W20" s="14">
        <v>1755.23</v>
      </c>
      <c r="X20" s="257"/>
      <c r="Z20" s="259"/>
      <c r="AA20" s="17" t="s">
        <v>24</v>
      </c>
      <c r="AB20" s="14">
        <v>1839.39</v>
      </c>
      <c r="AC20" s="14">
        <v>2759.08</v>
      </c>
      <c r="AD20" s="14">
        <v>4023.66</v>
      </c>
      <c r="AE20" s="14">
        <v>4598.47</v>
      </c>
      <c r="AF20" s="14">
        <v>6897.7</v>
      </c>
      <c r="AG20" s="14">
        <v>7357.55</v>
      </c>
      <c r="AH20" s="14">
        <v>6897.7</v>
      </c>
      <c r="AI20" s="14">
        <v>5978.01</v>
      </c>
      <c r="AJ20" s="14">
        <v>4598.47</v>
      </c>
      <c r="AM20" s="259"/>
      <c r="AN20" s="17" t="s">
        <v>24</v>
      </c>
      <c r="AO20" s="14">
        <v>702.09</v>
      </c>
      <c r="AP20" s="14">
        <v>1053.1400000000001</v>
      </c>
      <c r="AQ20" s="14">
        <v>1535.82</v>
      </c>
      <c r="AR20" s="17">
        <v>1755.23</v>
      </c>
      <c r="AS20" s="14">
        <v>2632.84</v>
      </c>
      <c r="AT20" s="14">
        <v>2808.36</v>
      </c>
      <c r="AU20" s="14">
        <v>2281.79</v>
      </c>
      <c r="AV20" s="257"/>
    </row>
    <row r="21" spans="1:48" x14ac:dyDescent="0.25">
      <c r="A21" s="259"/>
      <c r="B21" s="17" t="s">
        <v>25</v>
      </c>
      <c r="C21" s="14">
        <v>1839.39</v>
      </c>
      <c r="D21" s="14">
        <v>702.09</v>
      </c>
      <c r="E21" s="17">
        <v>1755.23</v>
      </c>
      <c r="F21" s="14">
        <v>2759.08</v>
      </c>
      <c r="G21" s="14">
        <v>1053.1400000000001</v>
      </c>
      <c r="H21" s="17">
        <v>1755.23</v>
      </c>
      <c r="I21" s="14">
        <v>4023.66</v>
      </c>
      <c r="J21" s="14">
        <v>1535.82</v>
      </c>
      <c r="K21" s="17">
        <v>1755.23</v>
      </c>
      <c r="L21" s="14">
        <v>4598.47</v>
      </c>
      <c r="M21" s="17">
        <v>1755.23</v>
      </c>
      <c r="N21" s="14">
        <v>6897.7</v>
      </c>
      <c r="O21" s="14">
        <v>2632.84</v>
      </c>
      <c r="P21" s="14">
        <v>7357.55</v>
      </c>
      <c r="Q21" s="14">
        <v>2808.36</v>
      </c>
      <c r="R21" s="14">
        <v>6897.7</v>
      </c>
      <c r="S21" s="14">
        <v>2632.84</v>
      </c>
      <c r="T21" s="14">
        <v>5978.01</v>
      </c>
      <c r="U21" s="14">
        <v>2281.79</v>
      </c>
      <c r="V21" s="14">
        <v>4598.47</v>
      </c>
      <c r="W21" s="14">
        <v>1755.23</v>
      </c>
      <c r="X21" s="257"/>
      <c r="Z21" s="259"/>
      <c r="AA21" s="17" t="s">
        <v>25</v>
      </c>
      <c r="AB21" s="14">
        <v>1839.39</v>
      </c>
      <c r="AC21" s="14">
        <v>2759.08</v>
      </c>
      <c r="AD21" s="14">
        <v>4023.66</v>
      </c>
      <c r="AE21" s="14">
        <v>4598.47</v>
      </c>
      <c r="AF21" s="14">
        <v>6897.7</v>
      </c>
      <c r="AG21" s="14">
        <v>7357.55</v>
      </c>
      <c r="AH21" s="14">
        <v>6897.7</v>
      </c>
      <c r="AI21" s="14">
        <v>5978.01</v>
      </c>
      <c r="AJ21" s="14">
        <v>4598.47</v>
      </c>
      <c r="AM21" s="259"/>
      <c r="AN21" s="17" t="s">
        <v>25</v>
      </c>
      <c r="AO21" s="14">
        <v>702.09</v>
      </c>
      <c r="AP21" s="14">
        <v>1053.1400000000001</v>
      </c>
      <c r="AQ21" s="14">
        <v>1535.82</v>
      </c>
      <c r="AR21" s="17">
        <v>1755.23</v>
      </c>
      <c r="AS21" s="14">
        <v>2632.84</v>
      </c>
      <c r="AT21" s="14">
        <v>2808.36</v>
      </c>
      <c r="AU21" s="14">
        <v>2281.79</v>
      </c>
      <c r="AV21" s="257"/>
    </row>
    <row r="22" spans="1:48" x14ac:dyDescent="0.25">
      <c r="A22" s="259"/>
      <c r="B22" s="17" t="s">
        <v>28</v>
      </c>
      <c r="C22" s="14">
        <v>1839.39</v>
      </c>
      <c r="D22" s="17">
        <v>702.09</v>
      </c>
      <c r="E22" s="17">
        <v>1755.23</v>
      </c>
      <c r="F22" s="14">
        <v>2759.08</v>
      </c>
      <c r="G22" s="14">
        <v>1053.1400000000001</v>
      </c>
      <c r="H22" s="17">
        <v>1755.23</v>
      </c>
      <c r="I22" s="14">
        <v>4023.66</v>
      </c>
      <c r="J22" s="14">
        <v>1535.82</v>
      </c>
      <c r="K22" s="17">
        <v>1755.23</v>
      </c>
      <c r="L22" s="14">
        <v>4598.47</v>
      </c>
      <c r="M22" s="17">
        <v>1755.23</v>
      </c>
      <c r="N22" s="14">
        <v>6897.7</v>
      </c>
      <c r="O22" s="14">
        <v>2632.84</v>
      </c>
      <c r="P22" s="14">
        <v>7357.55</v>
      </c>
      <c r="Q22" s="14">
        <v>2808.36</v>
      </c>
      <c r="R22" s="14">
        <v>6897.7</v>
      </c>
      <c r="S22" s="14">
        <v>2632.84</v>
      </c>
      <c r="T22" s="14">
        <v>5978.01</v>
      </c>
      <c r="U22" s="14">
        <v>2281.79</v>
      </c>
      <c r="V22" s="14">
        <v>4598.47</v>
      </c>
      <c r="W22" s="17">
        <v>1755.23</v>
      </c>
      <c r="X22" s="257"/>
      <c r="Z22" s="259"/>
      <c r="AA22" s="17" t="s">
        <v>28</v>
      </c>
      <c r="AB22" s="14">
        <v>1839.39</v>
      </c>
      <c r="AC22" s="14">
        <v>2759.08</v>
      </c>
      <c r="AD22" s="14">
        <v>4023.66</v>
      </c>
      <c r="AE22" s="14">
        <v>4598.47</v>
      </c>
      <c r="AF22" s="14">
        <v>6897.7</v>
      </c>
      <c r="AG22" s="14">
        <v>7357.55</v>
      </c>
      <c r="AH22" s="14">
        <v>6897.7</v>
      </c>
      <c r="AI22" s="14">
        <v>5978.01</v>
      </c>
      <c r="AJ22" s="14">
        <v>4598.47</v>
      </c>
      <c r="AM22" s="259"/>
      <c r="AN22" s="17" t="s">
        <v>28</v>
      </c>
      <c r="AO22" s="17">
        <v>702.09</v>
      </c>
      <c r="AP22" s="14">
        <v>1053.1400000000001</v>
      </c>
      <c r="AQ22" s="14">
        <v>1535.82</v>
      </c>
      <c r="AR22" s="17">
        <v>1755.23</v>
      </c>
      <c r="AS22" s="14">
        <v>2632.84</v>
      </c>
      <c r="AT22" s="14">
        <v>2808.36</v>
      </c>
      <c r="AU22" s="14">
        <v>2281.79</v>
      </c>
      <c r="AV22" s="257"/>
    </row>
    <row r="23" spans="1:48" x14ac:dyDescent="0.25">
      <c r="A23" s="259"/>
      <c r="B23" s="17" t="s">
        <v>29</v>
      </c>
      <c r="C23" s="14">
        <v>1839.39</v>
      </c>
      <c r="D23" s="14">
        <v>702.09</v>
      </c>
      <c r="E23" s="17">
        <v>1755.23</v>
      </c>
      <c r="F23" s="14">
        <v>2759.08</v>
      </c>
      <c r="G23" s="14">
        <v>1053.1400000000001</v>
      </c>
      <c r="H23" s="17">
        <v>1755.23</v>
      </c>
      <c r="I23" s="14">
        <v>4023.66</v>
      </c>
      <c r="J23" s="14">
        <v>1535.82</v>
      </c>
      <c r="K23" s="17">
        <v>1755.23</v>
      </c>
      <c r="L23" s="14">
        <v>4598.47</v>
      </c>
      <c r="M23" s="17">
        <v>1755.23</v>
      </c>
      <c r="N23" s="14">
        <v>6897.7</v>
      </c>
      <c r="O23" s="14">
        <v>2632.84</v>
      </c>
      <c r="P23" s="14">
        <v>7357.55</v>
      </c>
      <c r="Q23" s="14">
        <v>2808.36</v>
      </c>
      <c r="R23" s="14">
        <v>6897.7</v>
      </c>
      <c r="S23" s="14">
        <v>2632.84</v>
      </c>
      <c r="T23" s="14">
        <v>5978.01</v>
      </c>
      <c r="U23" s="14">
        <v>2281.79</v>
      </c>
      <c r="V23" s="14">
        <v>4598.47</v>
      </c>
      <c r="W23" s="17">
        <v>1755.23</v>
      </c>
      <c r="X23" s="257"/>
      <c r="Z23" s="259"/>
      <c r="AA23" s="17" t="s">
        <v>29</v>
      </c>
      <c r="AB23" s="14">
        <v>1839.39</v>
      </c>
      <c r="AC23" s="14">
        <v>2759.08</v>
      </c>
      <c r="AD23" s="14">
        <v>4023.66</v>
      </c>
      <c r="AE23" s="14">
        <v>4598.47</v>
      </c>
      <c r="AF23" s="14">
        <v>6897.7</v>
      </c>
      <c r="AG23" s="14">
        <v>7357.55</v>
      </c>
      <c r="AH23" s="14">
        <v>6897.7</v>
      </c>
      <c r="AI23" s="14">
        <v>5978.01</v>
      </c>
      <c r="AJ23" s="14">
        <v>4598.47</v>
      </c>
      <c r="AM23" s="259"/>
      <c r="AN23" s="17" t="s">
        <v>29</v>
      </c>
      <c r="AO23" s="14">
        <v>702.09</v>
      </c>
      <c r="AP23" s="14">
        <v>1053.1400000000001</v>
      </c>
      <c r="AQ23" s="14">
        <v>1535.82</v>
      </c>
      <c r="AR23" s="17">
        <v>1755.23</v>
      </c>
      <c r="AS23" s="14">
        <v>2632.84</v>
      </c>
      <c r="AT23" s="14">
        <v>2808.36</v>
      </c>
      <c r="AU23" s="14">
        <v>2281.79</v>
      </c>
      <c r="AV23" s="257"/>
    </row>
    <row r="24" spans="1:48" x14ac:dyDescent="0.25">
      <c r="A24" s="259"/>
      <c r="B24" s="17" t="s">
        <v>30</v>
      </c>
      <c r="C24" s="14">
        <v>1839.39</v>
      </c>
      <c r="D24" s="14">
        <v>704.26</v>
      </c>
      <c r="E24" s="17">
        <v>1760.66</v>
      </c>
      <c r="F24" s="14">
        <v>2759.08</v>
      </c>
      <c r="G24" s="14">
        <v>1056.3900000000001</v>
      </c>
      <c r="H24" s="17">
        <v>1760.66</v>
      </c>
      <c r="I24" s="14">
        <v>4023.66</v>
      </c>
      <c r="J24" s="14">
        <v>1540.57</v>
      </c>
      <c r="K24" s="17">
        <v>1760.66</v>
      </c>
      <c r="L24" s="14">
        <v>4598.47</v>
      </c>
      <c r="M24" s="17">
        <v>1760.66</v>
      </c>
      <c r="N24" s="14">
        <v>6897.7</v>
      </c>
      <c r="O24" s="14">
        <v>2640.98</v>
      </c>
      <c r="P24" s="14">
        <v>7357.55</v>
      </c>
      <c r="Q24" s="14">
        <v>2817.05</v>
      </c>
      <c r="R24" s="14">
        <v>6897.7</v>
      </c>
      <c r="S24" s="14">
        <v>2640.98</v>
      </c>
      <c r="T24" s="14">
        <v>5978.01</v>
      </c>
      <c r="U24" s="14">
        <v>2288.85</v>
      </c>
      <c r="V24" s="14">
        <v>4598.47</v>
      </c>
      <c r="W24" s="17">
        <v>1760.66</v>
      </c>
      <c r="X24" s="257" t="s">
        <v>474</v>
      </c>
      <c r="Z24" s="259"/>
      <c r="AA24" s="17" t="s">
        <v>30</v>
      </c>
      <c r="AB24" s="14">
        <v>1839.39</v>
      </c>
      <c r="AC24" s="14">
        <v>2759.08</v>
      </c>
      <c r="AD24" s="14">
        <v>4023.66</v>
      </c>
      <c r="AE24" s="14">
        <v>4598.47</v>
      </c>
      <c r="AF24" s="14">
        <v>6897.7</v>
      </c>
      <c r="AG24" s="14">
        <v>7357.55</v>
      </c>
      <c r="AH24" s="14">
        <v>6897.7</v>
      </c>
      <c r="AI24" s="14">
        <v>5978.01</v>
      </c>
      <c r="AJ24" s="14">
        <v>4598.47</v>
      </c>
      <c r="AM24" s="259"/>
      <c r="AN24" s="17" t="s">
        <v>30</v>
      </c>
      <c r="AO24" s="14">
        <v>704.26</v>
      </c>
      <c r="AP24" s="14">
        <v>1056.3900000000001</v>
      </c>
      <c r="AQ24" s="14">
        <v>1540.57</v>
      </c>
      <c r="AR24" s="17">
        <v>1760.66</v>
      </c>
      <c r="AS24" s="14">
        <v>2640.98</v>
      </c>
      <c r="AT24" s="14">
        <v>2817.05</v>
      </c>
      <c r="AU24" s="14">
        <v>2288.85</v>
      </c>
      <c r="AV24" s="257" t="s">
        <v>474</v>
      </c>
    </row>
    <row r="25" spans="1:48" x14ac:dyDescent="0.25">
      <c r="A25" s="259"/>
      <c r="B25" s="17" t="s">
        <v>31</v>
      </c>
      <c r="C25" s="14">
        <v>1839.39</v>
      </c>
      <c r="D25" s="14">
        <v>704.26</v>
      </c>
      <c r="E25" s="17">
        <v>1760.66</v>
      </c>
      <c r="F25" s="14">
        <v>2759.08</v>
      </c>
      <c r="G25" s="14">
        <v>1056.3900000000001</v>
      </c>
      <c r="H25" s="17">
        <v>1760.66</v>
      </c>
      <c r="I25" s="14">
        <v>4023.66</v>
      </c>
      <c r="J25" s="14">
        <v>1540.57</v>
      </c>
      <c r="K25" s="17">
        <v>1760.66</v>
      </c>
      <c r="L25" s="14">
        <v>4598.47</v>
      </c>
      <c r="M25" s="17">
        <v>1760.66</v>
      </c>
      <c r="N25" s="14">
        <v>6897.7</v>
      </c>
      <c r="O25" s="14">
        <v>2640.98</v>
      </c>
      <c r="P25" s="14">
        <v>7357.55</v>
      </c>
      <c r="Q25" s="14">
        <v>2817.05</v>
      </c>
      <c r="R25" s="14">
        <v>6897.7</v>
      </c>
      <c r="S25" s="14">
        <v>2640.98</v>
      </c>
      <c r="T25" s="14">
        <v>5978.01</v>
      </c>
      <c r="U25" s="14">
        <v>2288.85</v>
      </c>
      <c r="V25" s="14">
        <v>4598.47</v>
      </c>
      <c r="W25" s="17">
        <v>1760.66</v>
      </c>
      <c r="X25" s="257"/>
      <c r="Z25" s="259"/>
      <c r="AA25" s="17" t="s">
        <v>31</v>
      </c>
      <c r="AB25" s="14">
        <v>1839.39</v>
      </c>
      <c r="AC25" s="14">
        <v>2759.08</v>
      </c>
      <c r="AD25" s="14">
        <v>4023.66</v>
      </c>
      <c r="AE25" s="14">
        <v>4598.47</v>
      </c>
      <c r="AF25" s="14">
        <v>6897.7</v>
      </c>
      <c r="AG25" s="14">
        <v>7357.55</v>
      </c>
      <c r="AH25" s="14">
        <v>6897.7</v>
      </c>
      <c r="AI25" s="14">
        <v>5978.01</v>
      </c>
      <c r="AJ25" s="14">
        <v>4598.47</v>
      </c>
      <c r="AM25" s="259"/>
      <c r="AN25" s="17" t="s">
        <v>31</v>
      </c>
      <c r="AO25" s="14">
        <v>704.26</v>
      </c>
      <c r="AP25" s="14">
        <v>1056.3900000000001</v>
      </c>
      <c r="AQ25" s="14">
        <v>1540.57</v>
      </c>
      <c r="AR25" s="17">
        <v>1760.66</v>
      </c>
      <c r="AS25" s="14">
        <v>2640.98</v>
      </c>
      <c r="AT25" s="14">
        <v>2817.05</v>
      </c>
      <c r="AU25" s="14">
        <v>2288.85</v>
      </c>
      <c r="AV25" s="257"/>
    </row>
    <row r="26" spans="1:48" x14ac:dyDescent="0.25">
      <c r="A26" s="259"/>
      <c r="B26" s="17" t="s">
        <v>32</v>
      </c>
      <c r="C26" s="14">
        <v>1839.39</v>
      </c>
      <c r="D26" s="14">
        <v>704.26</v>
      </c>
      <c r="E26" s="17">
        <v>1760.66</v>
      </c>
      <c r="F26" s="14">
        <v>2759.08</v>
      </c>
      <c r="G26" s="14">
        <v>1056.3900000000001</v>
      </c>
      <c r="H26" s="17">
        <v>1760.66</v>
      </c>
      <c r="I26" s="14">
        <v>4023.66</v>
      </c>
      <c r="J26" s="14">
        <v>1540.57</v>
      </c>
      <c r="K26" s="17">
        <v>1760.66</v>
      </c>
      <c r="L26" s="14">
        <v>4598.47</v>
      </c>
      <c r="M26" s="17">
        <v>1760.66</v>
      </c>
      <c r="N26" s="14">
        <v>6897.7</v>
      </c>
      <c r="O26" s="14">
        <v>2640.98</v>
      </c>
      <c r="P26" s="14">
        <v>7357.55</v>
      </c>
      <c r="Q26" s="14">
        <v>2817.05</v>
      </c>
      <c r="R26" s="14">
        <v>6897.7</v>
      </c>
      <c r="S26" s="14">
        <v>2640.98</v>
      </c>
      <c r="T26" s="14">
        <v>5978.01</v>
      </c>
      <c r="U26" s="14">
        <v>2288.85</v>
      </c>
      <c r="V26" s="14">
        <v>4598.47</v>
      </c>
      <c r="W26" s="14">
        <v>1760.66</v>
      </c>
      <c r="X26" s="257"/>
      <c r="Z26" s="259"/>
      <c r="AA26" s="17" t="s">
        <v>32</v>
      </c>
      <c r="AB26" s="14">
        <v>1839.39</v>
      </c>
      <c r="AC26" s="14">
        <v>2759.08</v>
      </c>
      <c r="AD26" s="14">
        <v>4023.66</v>
      </c>
      <c r="AE26" s="14">
        <v>4598.47</v>
      </c>
      <c r="AF26" s="14">
        <v>6897.7</v>
      </c>
      <c r="AG26" s="14">
        <v>7357.55</v>
      </c>
      <c r="AH26" s="14">
        <v>6897.7</v>
      </c>
      <c r="AI26" s="14">
        <v>5978.01</v>
      </c>
      <c r="AJ26" s="14">
        <v>4598.47</v>
      </c>
      <c r="AM26" s="259"/>
      <c r="AN26" s="17" t="s">
        <v>32</v>
      </c>
      <c r="AO26" s="14">
        <v>704.26</v>
      </c>
      <c r="AP26" s="14">
        <v>1056.3900000000001</v>
      </c>
      <c r="AQ26" s="14">
        <v>1540.57</v>
      </c>
      <c r="AR26" s="17">
        <v>1760.66</v>
      </c>
      <c r="AS26" s="14">
        <v>2640.98</v>
      </c>
      <c r="AT26" s="14">
        <v>2817.05</v>
      </c>
      <c r="AU26" s="14">
        <v>2288.85</v>
      </c>
      <c r="AV26" s="257"/>
    </row>
    <row r="27" spans="1:48" x14ac:dyDescent="0.25">
      <c r="A27" s="259"/>
      <c r="B27" s="17" t="s">
        <v>33</v>
      </c>
      <c r="C27" s="14">
        <v>1839.39</v>
      </c>
      <c r="D27" s="14">
        <v>704.26</v>
      </c>
      <c r="E27" s="17">
        <v>1760.66</v>
      </c>
      <c r="F27" s="14">
        <v>2759.08</v>
      </c>
      <c r="G27" s="14">
        <v>1056.3900000000001</v>
      </c>
      <c r="H27" s="17">
        <v>1760.66</v>
      </c>
      <c r="I27" s="14">
        <v>4023.66</v>
      </c>
      <c r="J27" s="14">
        <v>1540.57</v>
      </c>
      <c r="K27" s="17">
        <v>1760.66</v>
      </c>
      <c r="L27" s="14">
        <v>4598.47</v>
      </c>
      <c r="M27" s="17">
        <v>1760.66</v>
      </c>
      <c r="N27" s="14">
        <v>6897.7</v>
      </c>
      <c r="O27" s="14">
        <v>2640.98</v>
      </c>
      <c r="P27" s="14">
        <v>7357.55</v>
      </c>
      <c r="Q27" s="14">
        <v>2817.05</v>
      </c>
      <c r="R27" s="14">
        <v>6897.7</v>
      </c>
      <c r="S27" s="14">
        <v>2640.98</v>
      </c>
      <c r="T27" s="14">
        <v>5978.01</v>
      </c>
      <c r="U27" s="14">
        <v>2288.85</v>
      </c>
      <c r="V27" s="14">
        <v>4598.47</v>
      </c>
      <c r="W27" s="17">
        <v>1760.66</v>
      </c>
      <c r="X27" s="257"/>
      <c r="Z27" s="259"/>
      <c r="AA27" s="17" t="s">
        <v>33</v>
      </c>
      <c r="AB27" s="14">
        <v>1839.39</v>
      </c>
      <c r="AC27" s="14">
        <v>2759.08</v>
      </c>
      <c r="AD27" s="14">
        <v>4023.66</v>
      </c>
      <c r="AE27" s="14">
        <v>4598.47</v>
      </c>
      <c r="AF27" s="14">
        <v>6897.7</v>
      </c>
      <c r="AG27" s="14">
        <v>7357.55</v>
      </c>
      <c r="AH27" s="14">
        <v>6897.7</v>
      </c>
      <c r="AI27" s="14">
        <v>5978.01</v>
      </c>
      <c r="AJ27" s="14">
        <v>4598.47</v>
      </c>
      <c r="AM27" s="259"/>
      <c r="AN27" s="17" t="s">
        <v>33</v>
      </c>
      <c r="AO27" s="14">
        <v>704.26</v>
      </c>
      <c r="AP27" s="14">
        <v>1056.3900000000001</v>
      </c>
      <c r="AQ27" s="14">
        <v>1540.57</v>
      </c>
      <c r="AR27" s="17">
        <v>1760.66</v>
      </c>
      <c r="AS27" s="14">
        <v>2640.98</v>
      </c>
      <c r="AT27" s="14">
        <v>2817.05</v>
      </c>
      <c r="AU27" s="14">
        <v>2288.85</v>
      </c>
      <c r="AV27" s="257"/>
    </row>
    <row r="28" spans="1:48" x14ac:dyDescent="0.25">
      <c r="A28" s="260"/>
      <c r="B28" s="17" t="s">
        <v>34</v>
      </c>
      <c r="C28" s="14">
        <v>1839.39</v>
      </c>
      <c r="D28" s="14">
        <v>704.26</v>
      </c>
      <c r="E28" s="17">
        <v>1760.66</v>
      </c>
      <c r="F28" s="14">
        <v>2759.08</v>
      </c>
      <c r="G28" s="14">
        <v>1056.3900000000001</v>
      </c>
      <c r="H28" s="17">
        <v>1760.66</v>
      </c>
      <c r="I28" s="14">
        <v>4023.66</v>
      </c>
      <c r="J28" s="14">
        <v>1540.57</v>
      </c>
      <c r="K28" s="17">
        <v>1760.66</v>
      </c>
      <c r="L28" s="14">
        <v>4598.47</v>
      </c>
      <c r="M28" s="17">
        <v>1760.66</v>
      </c>
      <c r="N28" s="14">
        <v>6897.7</v>
      </c>
      <c r="O28" s="14">
        <v>2640.98</v>
      </c>
      <c r="P28" s="14">
        <v>7357.55</v>
      </c>
      <c r="Q28" s="14">
        <v>2817.05</v>
      </c>
      <c r="R28" s="14">
        <v>6897.7</v>
      </c>
      <c r="S28" s="14">
        <v>2640.98</v>
      </c>
      <c r="T28" s="14">
        <v>5978.01</v>
      </c>
      <c r="U28" s="14">
        <v>2288.85</v>
      </c>
      <c r="V28" s="14">
        <v>4598.47</v>
      </c>
      <c r="W28" s="17">
        <v>1760.66</v>
      </c>
      <c r="X28" s="257"/>
      <c r="Z28" s="260"/>
      <c r="AA28" s="17" t="s">
        <v>34</v>
      </c>
      <c r="AB28" s="14">
        <v>1839.39</v>
      </c>
      <c r="AC28" s="14">
        <v>2759.08</v>
      </c>
      <c r="AD28" s="14">
        <v>4023.66</v>
      </c>
      <c r="AE28" s="14">
        <v>4598.47</v>
      </c>
      <c r="AF28" s="14">
        <v>6897.7</v>
      </c>
      <c r="AG28" s="14">
        <v>7357.55</v>
      </c>
      <c r="AH28" s="14">
        <v>6897.7</v>
      </c>
      <c r="AI28" s="14">
        <v>5978.01</v>
      </c>
      <c r="AJ28" s="14">
        <v>4598.47</v>
      </c>
      <c r="AM28" s="260"/>
      <c r="AN28" s="17" t="s">
        <v>34</v>
      </c>
      <c r="AO28" s="14">
        <v>704.26</v>
      </c>
      <c r="AP28" s="14">
        <v>1056.3900000000001</v>
      </c>
      <c r="AQ28" s="14">
        <v>1540.57</v>
      </c>
      <c r="AR28" s="17">
        <v>1760.66</v>
      </c>
      <c r="AS28" s="14">
        <v>2640.98</v>
      </c>
      <c r="AT28" s="14">
        <v>2817.05</v>
      </c>
      <c r="AU28" s="14">
        <v>2288.85</v>
      </c>
      <c r="AV28" s="257"/>
    </row>
    <row r="29" spans="1:48" x14ac:dyDescent="0.25">
      <c r="A29" s="258">
        <v>2018</v>
      </c>
      <c r="B29" s="17" t="s">
        <v>16</v>
      </c>
      <c r="C29" s="14">
        <v>1839.39</v>
      </c>
      <c r="D29" s="14">
        <v>704.26</v>
      </c>
      <c r="E29" s="17">
        <v>1760.66</v>
      </c>
      <c r="F29" s="14">
        <v>2759.08</v>
      </c>
      <c r="G29" s="14">
        <v>1056.3900000000001</v>
      </c>
      <c r="H29" s="17">
        <v>1760.66</v>
      </c>
      <c r="I29" s="14">
        <v>4023.66</v>
      </c>
      <c r="J29" s="14">
        <v>1540.57</v>
      </c>
      <c r="K29" s="17">
        <v>1760.66</v>
      </c>
      <c r="L29" s="14">
        <v>4598.47</v>
      </c>
      <c r="M29" s="17">
        <v>1760.66</v>
      </c>
      <c r="N29" s="14">
        <v>6897.7</v>
      </c>
      <c r="O29" s="14">
        <v>2640.98</v>
      </c>
      <c r="P29" s="14">
        <v>7357.55</v>
      </c>
      <c r="Q29" s="14">
        <v>2817.05</v>
      </c>
      <c r="R29" s="14">
        <v>6897.7</v>
      </c>
      <c r="S29" s="14">
        <v>2640.98</v>
      </c>
      <c r="T29" s="14">
        <v>5978.01</v>
      </c>
      <c r="U29" s="14">
        <v>2288.85</v>
      </c>
      <c r="V29" s="14">
        <v>4598.47</v>
      </c>
      <c r="W29" s="17">
        <v>1760.66</v>
      </c>
      <c r="X29" s="257"/>
      <c r="Z29" s="258">
        <v>2018</v>
      </c>
      <c r="AA29" s="17" t="s">
        <v>16</v>
      </c>
      <c r="AB29" s="14">
        <v>1839.39</v>
      </c>
      <c r="AC29" s="14">
        <v>2759.08</v>
      </c>
      <c r="AD29" s="14">
        <v>4023.66</v>
      </c>
      <c r="AE29" s="14">
        <v>4598.47</v>
      </c>
      <c r="AF29" s="14">
        <v>6897.7</v>
      </c>
      <c r="AG29" s="14">
        <v>7357.55</v>
      </c>
      <c r="AH29" s="14">
        <v>6897.7</v>
      </c>
      <c r="AI29" s="14">
        <v>5978.01</v>
      </c>
      <c r="AJ29" s="14">
        <v>4598.47</v>
      </c>
      <c r="AM29" s="258">
        <v>2018</v>
      </c>
      <c r="AN29" s="17" t="s">
        <v>16</v>
      </c>
      <c r="AO29" s="14">
        <v>704.26</v>
      </c>
      <c r="AP29" s="14">
        <v>1056.3900000000001</v>
      </c>
      <c r="AQ29" s="14">
        <v>1540.57</v>
      </c>
      <c r="AR29" s="17">
        <v>1760.66</v>
      </c>
      <c r="AS29" s="14">
        <v>2640.98</v>
      </c>
      <c r="AT29" s="14">
        <v>2817.05</v>
      </c>
      <c r="AU29" s="14">
        <v>2288.85</v>
      </c>
      <c r="AV29" s="257"/>
    </row>
    <row r="30" spans="1:48" x14ac:dyDescent="0.25">
      <c r="A30" s="259"/>
      <c r="B30" s="17" t="s">
        <v>22</v>
      </c>
      <c r="C30" s="14">
        <v>1836.38</v>
      </c>
      <c r="D30" s="14">
        <v>704.26</v>
      </c>
      <c r="E30" s="14">
        <v>1760.66</v>
      </c>
      <c r="F30" s="14">
        <v>2754.58</v>
      </c>
      <c r="G30" s="14">
        <v>1056.3900000000001</v>
      </c>
      <c r="H30" s="14">
        <v>1760.66</v>
      </c>
      <c r="I30" s="14">
        <v>4017.09</v>
      </c>
      <c r="J30" s="14">
        <v>1540.57</v>
      </c>
      <c r="K30" s="14">
        <v>1760.66</v>
      </c>
      <c r="L30" s="14">
        <v>4590.96</v>
      </c>
      <c r="M30" s="14">
        <v>1760.66</v>
      </c>
      <c r="N30" s="14">
        <v>6886.44</v>
      </c>
      <c r="O30" s="14">
        <v>2640.98</v>
      </c>
      <c r="P30" s="14">
        <v>7345.54</v>
      </c>
      <c r="Q30" s="14">
        <v>2817.05</v>
      </c>
      <c r="R30" s="14">
        <v>6886.44</v>
      </c>
      <c r="S30" s="14">
        <v>2640.98</v>
      </c>
      <c r="T30" s="14">
        <v>5968.25</v>
      </c>
      <c r="U30" s="14">
        <v>2288.85</v>
      </c>
      <c r="V30" s="14">
        <v>4590.96</v>
      </c>
      <c r="W30" s="14">
        <v>1760.66</v>
      </c>
      <c r="X30" s="257" t="s">
        <v>475</v>
      </c>
      <c r="Z30" s="259"/>
      <c r="AA30" s="17" t="s">
        <v>22</v>
      </c>
      <c r="AB30" s="14">
        <v>1836.38</v>
      </c>
      <c r="AC30" s="14">
        <v>2754.58</v>
      </c>
      <c r="AD30" s="14">
        <v>4017.09</v>
      </c>
      <c r="AE30" s="14">
        <v>4590.96</v>
      </c>
      <c r="AF30" s="14">
        <v>6886.44</v>
      </c>
      <c r="AG30" s="14">
        <v>7345.54</v>
      </c>
      <c r="AH30" s="14">
        <v>6886.44</v>
      </c>
      <c r="AI30" s="14">
        <v>5968.25</v>
      </c>
      <c r="AJ30" s="14">
        <v>4590.96</v>
      </c>
      <c r="AM30" s="259"/>
      <c r="AN30" s="17" t="s">
        <v>22</v>
      </c>
      <c r="AO30" s="14">
        <v>704.26</v>
      </c>
      <c r="AP30" s="14">
        <v>1056.3900000000001</v>
      </c>
      <c r="AQ30" s="14">
        <v>1540.57</v>
      </c>
      <c r="AR30" s="14">
        <v>1760.66</v>
      </c>
      <c r="AS30" s="14">
        <v>2640.98</v>
      </c>
      <c r="AT30" s="14">
        <v>2817.05</v>
      </c>
      <c r="AU30" s="14">
        <v>2288.85</v>
      </c>
      <c r="AV30" s="257" t="s">
        <v>475</v>
      </c>
    </row>
    <row r="31" spans="1:48" x14ac:dyDescent="0.25">
      <c r="A31" s="259"/>
      <c r="B31" s="17" t="s">
        <v>23</v>
      </c>
      <c r="C31" s="14">
        <v>1836.38</v>
      </c>
      <c r="D31" s="14">
        <v>704.26</v>
      </c>
      <c r="E31" s="14">
        <v>1760.66</v>
      </c>
      <c r="F31" s="14">
        <v>2754.58</v>
      </c>
      <c r="G31" s="14">
        <v>1056.3900000000001</v>
      </c>
      <c r="H31" s="14">
        <v>1760.66</v>
      </c>
      <c r="I31" s="14">
        <v>4017.09</v>
      </c>
      <c r="J31" s="14">
        <v>1540.57</v>
      </c>
      <c r="K31" s="14">
        <v>1760.66</v>
      </c>
      <c r="L31" s="14">
        <v>4590.96</v>
      </c>
      <c r="M31" s="14">
        <v>1760.66</v>
      </c>
      <c r="N31" s="14">
        <v>6886.44</v>
      </c>
      <c r="O31" s="14">
        <v>2640.98</v>
      </c>
      <c r="P31" s="14">
        <v>7345.54</v>
      </c>
      <c r="Q31" s="14">
        <v>2817.05</v>
      </c>
      <c r="R31" s="14">
        <v>6886.44</v>
      </c>
      <c r="S31" s="14">
        <v>2640.98</v>
      </c>
      <c r="T31" s="14">
        <v>5968.25</v>
      </c>
      <c r="U31" s="14">
        <v>2288.85</v>
      </c>
      <c r="V31" s="14">
        <v>4590.96</v>
      </c>
      <c r="W31" s="14">
        <v>1760.66</v>
      </c>
      <c r="X31" s="257"/>
      <c r="Z31" s="259"/>
      <c r="AA31" s="17" t="s">
        <v>23</v>
      </c>
      <c r="AB31" s="14">
        <v>1836.38</v>
      </c>
      <c r="AC31" s="14">
        <v>2754.58</v>
      </c>
      <c r="AD31" s="14">
        <v>4017.09</v>
      </c>
      <c r="AE31" s="14">
        <v>4590.96</v>
      </c>
      <c r="AF31" s="14">
        <v>6886.44</v>
      </c>
      <c r="AG31" s="14">
        <v>7345.54</v>
      </c>
      <c r="AH31" s="14">
        <v>6886.44</v>
      </c>
      <c r="AI31" s="14">
        <v>5968.25</v>
      </c>
      <c r="AJ31" s="14">
        <v>4590.96</v>
      </c>
      <c r="AM31" s="259"/>
      <c r="AN31" s="17" t="s">
        <v>23</v>
      </c>
      <c r="AO31" s="14">
        <v>704.26</v>
      </c>
      <c r="AP31" s="14">
        <v>1056.3900000000001</v>
      </c>
      <c r="AQ31" s="14">
        <v>1540.57</v>
      </c>
      <c r="AR31" s="14">
        <v>1760.66</v>
      </c>
      <c r="AS31" s="14">
        <v>2640.98</v>
      </c>
      <c r="AT31" s="14">
        <v>2817.05</v>
      </c>
      <c r="AU31" s="14">
        <v>2288.85</v>
      </c>
      <c r="AV31" s="257"/>
    </row>
    <row r="32" spans="1:48" x14ac:dyDescent="0.25">
      <c r="A32" s="259"/>
      <c r="B32" s="17" t="s">
        <v>24</v>
      </c>
      <c r="C32" s="14">
        <v>1836.38</v>
      </c>
      <c r="D32" s="17">
        <v>704.26</v>
      </c>
      <c r="E32" s="17">
        <v>1760.66</v>
      </c>
      <c r="F32" s="14">
        <v>2754.58</v>
      </c>
      <c r="G32" s="14">
        <v>1056.3900000000001</v>
      </c>
      <c r="H32" s="17">
        <v>1760.66</v>
      </c>
      <c r="I32" s="14">
        <v>4017.09</v>
      </c>
      <c r="J32" s="14">
        <v>1540.57</v>
      </c>
      <c r="K32" s="17">
        <v>1760.66</v>
      </c>
      <c r="L32" s="14">
        <v>4590.96</v>
      </c>
      <c r="M32" s="17">
        <v>1760.66</v>
      </c>
      <c r="N32" s="14">
        <v>6886.44</v>
      </c>
      <c r="O32" s="14">
        <v>2640.98</v>
      </c>
      <c r="P32" s="14">
        <v>7345.54</v>
      </c>
      <c r="Q32" s="14">
        <v>2817.05</v>
      </c>
      <c r="R32" s="14">
        <v>6886.44</v>
      </c>
      <c r="S32" s="14">
        <v>2640.98</v>
      </c>
      <c r="T32" s="14">
        <v>5968.25</v>
      </c>
      <c r="U32" s="14">
        <v>2288.85</v>
      </c>
      <c r="V32" s="14">
        <v>4590.96</v>
      </c>
      <c r="W32" s="17">
        <v>1760.66</v>
      </c>
      <c r="X32" s="257"/>
      <c r="Z32" s="259"/>
      <c r="AA32" s="17" t="s">
        <v>24</v>
      </c>
      <c r="AB32" s="14">
        <v>1836.38</v>
      </c>
      <c r="AC32" s="14">
        <v>2754.58</v>
      </c>
      <c r="AD32" s="14">
        <v>4017.09</v>
      </c>
      <c r="AE32" s="14">
        <v>4590.96</v>
      </c>
      <c r="AF32" s="14">
        <v>6886.44</v>
      </c>
      <c r="AG32" s="14">
        <v>7345.54</v>
      </c>
      <c r="AH32" s="14">
        <v>6886.44</v>
      </c>
      <c r="AI32" s="14">
        <v>5968.25</v>
      </c>
      <c r="AJ32" s="14">
        <v>4590.96</v>
      </c>
      <c r="AM32" s="259"/>
      <c r="AN32" s="17" t="s">
        <v>24</v>
      </c>
      <c r="AO32" s="17">
        <v>704.26</v>
      </c>
      <c r="AP32" s="14">
        <v>1056.3900000000001</v>
      </c>
      <c r="AQ32" s="14">
        <v>1540.57</v>
      </c>
      <c r="AR32" s="17">
        <v>1760.66</v>
      </c>
      <c r="AS32" s="14">
        <v>2640.98</v>
      </c>
      <c r="AT32" s="14">
        <v>2817.05</v>
      </c>
      <c r="AU32" s="14">
        <v>2288.85</v>
      </c>
      <c r="AV32" s="257"/>
    </row>
    <row r="33" spans="1:48" x14ac:dyDescent="0.25">
      <c r="A33" s="259"/>
      <c r="B33" s="17" t="s">
        <v>25</v>
      </c>
      <c r="C33" s="14">
        <v>1836.38</v>
      </c>
      <c r="D33" s="14">
        <v>704.26</v>
      </c>
      <c r="E33" s="17">
        <v>1760.66</v>
      </c>
      <c r="F33" s="14">
        <v>2754.58</v>
      </c>
      <c r="G33" s="14">
        <v>1056.3900000000001</v>
      </c>
      <c r="H33" s="17">
        <v>1760.66</v>
      </c>
      <c r="I33" s="14">
        <v>4017.09</v>
      </c>
      <c r="J33" s="14">
        <v>1540.57</v>
      </c>
      <c r="K33" s="17">
        <v>1760.66</v>
      </c>
      <c r="L33" s="14">
        <v>4590.96</v>
      </c>
      <c r="M33" s="17">
        <v>1760.66</v>
      </c>
      <c r="N33" s="14">
        <v>6886.44</v>
      </c>
      <c r="O33" s="14">
        <v>2640.98</v>
      </c>
      <c r="P33" s="14">
        <v>7345.54</v>
      </c>
      <c r="Q33" s="14">
        <v>2817.05</v>
      </c>
      <c r="R33" s="14">
        <v>6886.44</v>
      </c>
      <c r="S33" s="14">
        <v>2640.98</v>
      </c>
      <c r="T33" s="14">
        <v>5968.25</v>
      </c>
      <c r="U33" s="14">
        <v>2288.85</v>
      </c>
      <c r="V33" s="14">
        <v>4590.96</v>
      </c>
      <c r="W33" s="17">
        <v>1760.66</v>
      </c>
      <c r="X33" s="257"/>
      <c r="Z33" s="259"/>
      <c r="AA33" s="17" t="s">
        <v>25</v>
      </c>
      <c r="AB33" s="14">
        <v>1836.38</v>
      </c>
      <c r="AC33" s="14">
        <v>2754.58</v>
      </c>
      <c r="AD33" s="14">
        <v>4017.09</v>
      </c>
      <c r="AE33" s="14">
        <v>4590.96</v>
      </c>
      <c r="AF33" s="14">
        <v>6886.44</v>
      </c>
      <c r="AG33" s="14">
        <v>7345.54</v>
      </c>
      <c r="AH33" s="14">
        <v>6886.44</v>
      </c>
      <c r="AI33" s="14">
        <v>5968.25</v>
      </c>
      <c r="AJ33" s="14">
        <v>4590.96</v>
      </c>
      <c r="AM33" s="259"/>
      <c r="AN33" s="17" t="s">
        <v>25</v>
      </c>
      <c r="AO33" s="14">
        <v>704.26</v>
      </c>
      <c r="AP33" s="14">
        <v>1056.3900000000001</v>
      </c>
      <c r="AQ33" s="14">
        <v>1540.57</v>
      </c>
      <c r="AR33" s="17">
        <v>1760.66</v>
      </c>
      <c r="AS33" s="14">
        <v>2640.98</v>
      </c>
      <c r="AT33" s="14">
        <v>2817.05</v>
      </c>
      <c r="AU33" s="14">
        <v>2288.85</v>
      </c>
      <c r="AV33" s="257"/>
    </row>
    <row r="34" spans="1:48" x14ac:dyDescent="0.25">
      <c r="A34" s="259"/>
      <c r="B34" s="17" t="s">
        <v>28</v>
      </c>
      <c r="C34" s="14">
        <v>1898.26</v>
      </c>
      <c r="D34" s="14">
        <v>727.52</v>
      </c>
      <c r="E34" s="17">
        <v>1818.81</v>
      </c>
      <c r="F34" s="14">
        <v>2847.39</v>
      </c>
      <c r="G34" s="14">
        <v>1091.29</v>
      </c>
      <c r="H34" s="17">
        <v>1818.81</v>
      </c>
      <c r="I34" s="14">
        <v>4152.4399999999996</v>
      </c>
      <c r="J34" s="14">
        <v>1591.46</v>
      </c>
      <c r="K34" s="17">
        <v>1818.81</v>
      </c>
      <c r="L34" s="14">
        <v>4745.6499999999996</v>
      </c>
      <c r="M34" s="17">
        <v>1818.81</v>
      </c>
      <c r="N34" s="14">
        <v>7118.48</v>
      </c>
      <c r="O34" s="14">
        <v>2728.22</v>
      </c>
      <c r="P34" s="14">
        <v>7593.04</v>
      </c>
      <c r="Q34" s="14">
        <v>2910.1</v>
      </c>
      <c r="R34" s="14">
        <v>7118.48</v>
      </c>
      <c r="S34" s="14">
        <v>2728.22</v>
      </c>
      <c r="T34" s="14">
        <v>6169.35</v>
      </c>
      <c r="U34" s="14">
        <v>2364.4499999999998</v>
      </c>
      <c r="V34" s="14">
        <v>4745.6499999999996</v>
      </c>
      <c r="W34" s="17">
        <v>1818.81</v>
      </c>
      <c r="X34" s="257"/>
      <c r="Z34" s="259"/>
      <c r="AA34" s="17" t="s">
        <v>28</v>
      </c>
      <c r="AB34" s="14">
        <v>1898.26</v>
      </c>
      <c r="AC34" s="14">
        <v>2847.39</v>
      </c>
      <c r="AD34" s="14">
        <v>4152.4399999999996</v>
      </c>
      <c r="AE34" s="14">
        <v>4745.6499999999996</v>
      </c>
      <c r="AF34" s="14">
        <v>7118.48</v>
      </c>
      <c r="AG34" s="14">
        <v>7593.04</v>
      </c>
      <c r="AH34" s="14">
        <v>7118.48</v>
      </c>
      <c r="AI34" s="14">
        <v>6169.35</v>
      </c>
      <c r="AJ34" s="14">
        <v>4745.6499999999996</v>
      </c>
      <c r="AM34" s="259"/>
      <c r="AN34" s="17" t="s">
        <v>28</v>
      </c>
      <c r="AO34" s="14">
        <v>727.52</v>
      </c>
      <c r="AP34" s="14">
        <v>1091.29</v>
      </c>
      <c r="AQ34" s="14">
        <v>1591.46</v>
      </c>
      <c r="AR34" s="17">
        <v>1818.81</v>
      </c>
      <c r="AS34" s="14">
        <v>2728.22</v>
      </c>
      <c r="AT34" s="14">
        <v>2910.1</v>
      </c>
      <c r="AU34" s="14">
        <v>2364.4499999999998</v>
      </c>
      <c r="AV34" s="257"/>
    </row>
    <row r="35" spans="1:48" x14ac:dyDescent="0.25">
      <c r="A35" s="259"/>
      <c r="B35" s="17" t="s">
        <v>29</v>
      </c>
      <c r="C35" s="14">
        <v>1898.26</v>
      </c>
      <c r="D35" s="14">
        <v>727.52</v>
      </c>
      <c r="E35" s="17">
        <v>1818.81</v>
      </c>
      <c r="F35" s="14">
        <v>2847.39</v>
      </c>
      <c r="G35" s="14">
        <v>1091.29</v>
      </c>
      <c r="H35" s="17">
        <v>1818.81</v>
      </c>
      <c r="I35" s="14">
        <v>4152.4399999999996</v>
      </c>
      <c r="J35" s="14">
        <v>1591.46</v>
      </c>
      <c r="K35" s="17">
        <v>1818.81</v>
      </c>
      <c r="L35" s="14">
        <v>4745.6499999999996</v>
      </c>
      <c r="M35" s="17">
        <v>1818.81</v>
      </c>
      <c r="N35" s="14">
        <v>7118.48</v>
      </c>
      <c r="O35" s="14">
        <v>2728.22</v>
      </c>
      <c r="P35" s="14">
        <v>7593.04</v>
      </c>
      <c r="Q35" s="14">
        <v>2910.1</v>
      </c>
      <c r="R35" s="14">
        <v>7118.48</v>
      </c>
      <c r="S35" s="14">
        <v>2728.22</v>
      </c>
      <c r="T35" s="14">
        <v>6169.35</v>
      </c>
      <c r="U35" s="14">
        <v>2364.4499999999998</v>
      </c>
      <c r="V35" s="14">
        <v>4745.6499999999996</v>
      </c>
      <c r="W35" s="17">
        <v>1818.81</v>
      </c>
      <c r="X35" s="257"/>
      <c r="Z35" s="259"/>
      <c r="AA35" s="17" t="s">
        <v>29</v>
      </c>
      <c r="AB35" s="14">
        <v>1898.26</v>
      </c>
      <c r="AC35" s="14">
        <v>2847.39</v>
      </c>
      <c r="AD35" s="14">
        <v>4152.4399999999996</v>
      </c>
      <c r="AE35" s="14">
        <v>4745.6499999999996</v>
      </c>
      <c r="AF35" s="14">
        <v>7118.48</v>
      </c>
      <c r="AG35" s="14">
        <v>7593.04</v>
      </c>
      <c r="AH35" s="14">
        <v>7118.48</v>
      </c>
      <c r="AI35" s="14">
        <v>6169.35</v>
      </c>
      <c r="AJ35" s="14">
        <v>4745.6499999999996</v>
      </c>
      <c r="AM35" s="259"/>
      <c r="AN35" s="17" t="s">
        <v>29</v>
      </c>
      <c r="AO35" s="14">
        <v>727.52</v>
      </c>
      <c r="AP35" s="14">
        <v>1091.29</v>
      </c>
      <c r="AQ35" s="14">
        <v>1591.46</v>
      </c>
      <c r="AR35" s="17">
        <v>1818.81</v>
      </c>
      <c r="AS35" s="14">
        <v>2728.22</v>
      </c>
      <c r="AT35" s="14">
        <v>2910.1</v>
      </c>
      <c r="AU35" s="14">
        <v>2364.4499999999998</v>
      </c>
      <c r="AV35" s="257"/>
    </row>
    <row r="36" spans="1:48" x14ac:dyDescent="0.25">
      <c r="A36" s="259"/>
      <c r="B36" s="17" t="s">
        <v>30</v>
      </c>
      <c r="C36" s="14">
        <v>1898.26</v>
      </c>
      <c r="D36" s="14">
        <v>727.71</v>
      </c>
      <c r="E36" s="14">
        <v>1819.28</v>
      </c>
      <c r="F36" s="14">
        <v>2847.39</v>
      </c>
      <c r="G36" s="14">
        <v>1091.57</v>
      </c>
      <c r="H36" s="14">
        <v>1819.28</v>
      </c>
      <c r="I36" s="14">
        <v>4152.4399999999996</v>
      </c>
      <c r="J36" s="14">
        <v>1591.87</v>
      </c>
      <c r="K36" s="14">
        <v>1819.28</v>
      </c>
      <c r="L36" s="14">
        <v>4745.6499999999996</v>
      </c>
      <c r="M36" s="14">
        <v>1819.28</v>
      </c>
      <c r="N36" s="14">
        <v>7118.48</v>
      </c>
      <c r="O36" s="14">
        <v>2728.92</v>
      </c>
      <c r="P36" s="14">
        <v>7593.04</v>
      </c>
      <c r="Q36" s="14">
        <v>2910.85</v>
      </c>
      <c r="R36" s="14">
        <v>7118.48</v>
      </c>
      <c r="S36" s="14">
        <v>2728.92</v>
      </c>
      <c r="T36" s="14">
        <v>6169.35</v>
      </c>
      <c r="U36" s="14">
        <v>2365.06</v>
      </c>
      <c r="V36" s="14">
        <v>4745.6499999999996</v>
      </c>
      <c r="W36" s="14">
        <v>1819.28</v>
      </c>
      <c r="X36" s="257"/>
      <c r="Z36" s="259"/>
      <c r="AA36" s="17" t="s">
        <v>30</v>
      </c>
      <c r="AB36" s="14">
        <v>1898.26</v>
      </c>
      <c r="AC36" s="14">
        <v>2847.39</v>
      </c>
      <c r="AD36" s="14">
        <v>4152.4399999999996</v>
      </c>
      <c r="AE36" s="14">
        <v>4745.6499999999996</v>
      </c>
      <c r="AF36" s="14">
        <v>7118.48</v>
      </c>
      <c r="AG36" s="14">
        <v>7593.04</v>
      </c>
      <c r="AH36" s="14">
        <v>7118.48</v>
      </c>
      <c r="AI36" s="14">
        <v>6169.35</v>
      </c>
      <c r="AJ36" s="14">
        <v>4745.6499999999996</v>
      </c>
      <c r="AM36" s="259"/>
      <c r="AN36" s="17" t="s">
        <v>30</v>
      </c>
      <c r="AO36" s="14">
        <v>727.71</v>
      </c>
      <c r="AP36" s="14">
        <v>1091.57</v>
      </c>
      <c r="AQ36" s="14">
        <v>1591.87</v>
      </c>
      <c r="AR36" s="14">
        <v>1819.28</v>
      </c>
      <c r="AS36" s="14">
        <v>2728.92</v>
      </c>
      <c r="AT36" s="14">
        <v>2910.85</v>
      </c>
      <c r="AU36" s="14">
        <v>2365.06</v>
      </c>
      <c r="AV36" s="257"/>
    </row>
    <row r="37" spans="1:48" x14ac:dyDescent="0.25">
      <c r="A37" s="259"/>
      <c r="B37" s="17" t="s">
        <v>31</v>
      </c>
      <c r="C37" s="14">
        <v>1898.26</v>
      </c>
      <c r="D37" s="14">
        <v>727.71</v>
      </c>
      <c r="E37" s="14">
        <v>1819.28</v>
      </c>
      <c r="F37" s="14">
        <v>2847.39</v>
      </c>
      <c r="G37" s="14">
        <v>1091.57</v>
      </c>
      <c r="H37" s="14">
        <v>1819.28</v>
      </c>
      <c r="I37" s="14">
        <v>4152.4399999999996</v>
      </c>
      <c r="J37" s="14">
        <v>1591.87</v>
      </c>
      <c r="K37" s="14">
        <v>1819.28</v>
      </c>
      <c r="L37" s="14">
        <v>4745.6499999999996</v>
      </c>
      <c r="M37" s="14">
        <v>1819.28</v>
      </c>
      <c r="N37" s="14">
        <v>7118.48</v>
      </c>
      <c r="O37" s="14">
        <v>2728.92</v>
      </c>
      <c r="P37" s="14">
        <v>7593.04</v>
      </c>
      <c r="Q37" s="14">
        <v>2910.85</v>
      </c>
      <c r="R37" s="14">
        <v>7118.48</v>
      </c>
      <c r="S37" s="14">
        <v>2728.92</v>
      </c>
      <c r="T37" s="14">
        <v>6169.35</v>
      </c>
      <c r="U37" s="14">
        <v>2365.06</v>
      </c>
      <c r="V37" s="14">
        <v>4745.6499999999996</v>
      </c>
      <c r="W37" s="14">
        <v>1819.28</v>
      </c>
      <c r="X37" s="257"/>
      <c r="Z37" s="259"/>
      <c r="AA37" s="17" t="s">
        <v>31</v>
      </c>
      <c r="AB37" s="14">
        <v>1898.26</v>
      </c>
      <c r="AC37" s="14">
        <v>2847.39</v>
      </c>
      <c r="AD37" s="14">
        <v>4152.4399999999996</v>
      </c>
      <c r="AE37" s="14">
        <v>4745.6499999999996</v>
      </c>
      <c r="AF37" s="14">
        <v>7118.48</v>
      </c>
      <c r="AG37" s="14">
        <v>7593.04</v>
      </c>
      <c r="AH37" s="14">
        <v>7118.48</v>
      </c>
      <c r="AI37" s="14">
        <v>6169.35</v>
      </c>
      <c r="AJ37" s="14">
        <v>4745.6499999999996</v>
      </c>
      <c r="AM37" s="259"/>
      <c r="AN37" s="17" t="s">
        <v>31</v>
      </c>
      <c r="AO37" s="14">
        <v>727.71</v>
      </c>
      <c r="AP37" s="14">
        <v>1091.57</v>
      </c>
      <c r="AQ37" s="14">
        <v>1591.87</v>
      </c>
      <c r="AR37" s="14">
        <v>1819.28</v>
      </c>
      <c r="AS37" s="14">
        <v>2728.92</v>
      </c>
      <c r="AT37" s="14">
        <v>2910.85</v>
      </c>
      <c r="AU37" s="14">
        <v>2365.06</v>
      </c>
      <c r="AV37" s="257"/>
    </row>
    <row r="38" spans="1:48" x14ac:dyDescent="0.25">
      <c r="A38" s="259"/>
      <c r="B38" s="17" t="s">
        <v>32</v>
      </c>
      <c r="C38" s="49">
        <v>1898.26</v>
      </c>
      <c r="D38" s="14">
        <v>727.71</v>
      </c>
      <c r="E38" s="49">
        <v>1819.28</v>
      </c>
      <c r="F38" s="49">
        <v>2847.39</v>
      </c>
      <c r="G38" s="49">
        <v>1091.57</v>
      </c>
      <c r="H38" s="49">
        <v>1819.28</v>
      </c>
      <c r="I38" s="49">
        <v>4152.4399999999996</v>
      </c>
      <c r="J38" s="49">
        <v>1591.87</v>
      </c>
      <c r="K38" s="49">
        <v>1819.28</v>
      </c>
      <c r="L38" s="49">
        <v>4745.6499999999996</v>
      </c>
      <c r="M38" s="49">
        <v>1819.28</v>
      </c>
      <c r="N38" s="49">
        <v>7118.48</v>
      </c>
      <c r="O38" s="49">
        <v>2728.92</v>
      </c>
      <c r="P38" s="49">
        <v>7593.04</v>
      </c>
      <c r="Q38" s="49">
        <v>2910.85</v>
      </c>
      <c r="R38" s="49">
        <v>7118.48</v>
      </c>
      <c r="S38" s="49">
        <v>2728.92</v>
      </c>
      <c r="T38" s="49">
        <v>6169.35</v>
      </c>
      <c r="U38" s="49">
        <v>2365.06</v>
      </c>
      <c r="V38" s="49">
        <v>4745.6499999999996</v>
      </c>
      <c r="W38" s="49">
        <v>1819.28</v>
      </c>
      <c r="X38" s="257"/>
      <c r="Z38" s="259"/>
      <c r="AA38" s="17" t="s">
        <v>32</v>
      </c>
      <c r="AB38" s="49">
        <v>1898.26</v>
      </c>
      <c r="AC38" s="49">
        <v>2847.39</v>
      </c>
      <c r="AD38" s="49">
        <v>4152.4399999999996</v>
      </c>
      <c r="AE38" s="49">
        <v>4745.6499999999996</v>
      </c>
      <c r="AF38" s="49">
        <v>7118.48</v>
      </c>
      <c r="AG38" s="49">
        <v>7593.04</v>
      </c>
      <c r="AH38" s="49">
        <v>7118.48</v>
      </c>
      <c r="AI38" s="49">
        <v>6169.35</v>
      </c>
      <c r="AJ38" s="49">
        <v>4745.6499999999996</v>
      </c>
      <c r="AM38" s="259"/>
      <c r="AN38" s="17" t="s">
        <v>32</v>
      </c>
      <c r="AO38" s="14">
        <v>727.71</v>
      </c>
      <c r="AP38" s="49">
        <v>1091.57</v>
      </c>
      <c r="AQ38" s="49">
        <v>1591.87</v>
      </c>
      <c r="AR38" s="49">
        <v>1819.28</v>
      </c>
      <c r="AS38" s="49">
        <v>2728.92</v>
      </c>
      <c r="AT38" s="49">
        <v>2910.85</v>
      </c>
      <c r="AU38" s="49">
        <v>2365.06</v>
      </c>
      <c r="AV38" s="257"/>
    </row>
    <row r="39" spans="1:48" x14ac:dyDescent="0.25">
      <c r="A39" s="259"/>
      <c r="B39" s="17" t="s">
        <v>33</v>
      </c>
      <c r="C39" s="14">
        <v>1417.16</v>
      </c>
      <c r="D39" s="14">
        <v>749.04</v>
      </c>
      <c r="E39" s="14">
        <v>1872.6</v>
      </c>
      <c r="F39" s="14">
        <v>2125.7399999999998</v>
      </c>
      <c r="G39" s="14">
        <v>1123.56</v>
      </c>
      <c r="H39" s="14">
        <v>1872.6</v>
      </c>
      <c r="I39" s="14">
        <v>3100.04</v>
      </c>
      <c r="J39" s="14">
        <v>1638.53</v>
      </c>
      <c r="K39" s="14">
        <v>1872.6</v>
      </c>
      <c r="L39" s="14">
        <v>3542.9</v>
      </c>
      <c r="M39" s="14">
        <v>1872.6</v>
      </c>
      <c r="N39" s="14">
        <v>5314.35</v>
      </c>
      <c r="O39" s="14">
        <v>2808.9</v>
      </c>
      <c r="P39" s="14">
        <v>5668.64</v>
      </c>
      <c r="Q39" s="14">
        <v>2996.16</v>
      </c>
      <c r="R39" s="14">
        <v>5314.35</v>
      </c>
      <c r="S39" s="14">
        <v>2808.9</v>
      </c>
      <c r="T39" s="14">
        <v>4605.7700000000004</v>
      </c>
      <c r="U39" s="14">
        <v>2434.38</v>
      </c>
      <c r="V39" s="14">
        <v>3542.9</v>
      </c>
      <c r="W39" s="14">
        <v>1872.6</v>
      </c>
      <c r="X39" s="257"/>
      <c r="Z39" s="259"/>
      <c r="AA39" s="17" t="s">
        <v>33</v>
      </c>
      <c r="AB39" s="14">
        <v>1417.16</v>
      </c>
      <c r="AC39" s="14">
        <v>2125.7399999999998</v>
      </c>
      <c r="AD39" s="14">
        <v>3100.04</v>
      </c>
      <c r="AE39" s="14">
        <v>3542.9</v>
      </c>
      <c r="AF39" s="14">
        <v>5314.35</v>
      </c>
      <c r="AG39" s="14">
        <v>5668.64</v>
      </c>
      <c r="AH39" s="14">
        <v>5314.35</v>
      </c>
      <c r="AI39" s="14">
        <v>4605.7700000000004</v>
      </c>
      <c r="AJ39" s="14">
        <v>3542.9</v>
      </c>
      <c r="AM39" s="259"/>
      <c r="AN39" s="17" t="s">
        <v>33</v>
      </c>
      <c r="AO39" s="14">
        <v>749.04</v>
      </c>
      <c r="AP39" s="14">
        <v>1123.56</v>
      </c>
      <c r="AQ39" s="14">
        <v>1638.53</v>
      </c>
      <c r="AR39" s="14">
        <v>1872.6</v>
      </c>
      <c r="AS39" s="14">
        <v>2808.9</v>
      </c>
      <c r="AT39" s="14">
        <v>2996.16</v>
      </c>
      <c r="AU39" s="14">
        <v>2434.38</v>
      </c>
      <c r="AV39" s="257"/>
    </row>
    <row r="40" spans="1:48" x14ac:dyDescent="0.25">
      <c r="A40" s="260"/>
      <c r="B40" s="17" t="s">
        <v>34</v>
      </c>
      <c r="C40" s="14">
        <v>1417.16</v>
      </c>
      <c r="D40" s="14">
        <v>750.31</v>
      </c>
      <c r="E40" s="14">
        <v>1875.78</v>
      </c>
      <c r="F40" s="14">
        <v>2125.7399999999998</v>
      </c>
      <c r="G40" s="14">
        <v>1125.47</v>
      </c>
      <c r="H40" s="14">
        <v>1875.78</v>
      </c>
      <c r="I40" s="14">
        <v>3100.04</v>
      </c>
      <c r="J40" s="14">
        <v>1641.31</v>
      </c>
      <c r="K40" s="14">
        <v>1875.78</v>
      </c>
      <c r="L40" s="14">
        <v>3542.9</v>
      </c>
      <c r="M40" s="14">
        <v>1875.78</v>
      </c>
      <c r="N40" s="14">
        <v>5314.35</v>
      </c>
      <c r="O40" s="14">
        <v>2813.67</v>
      </c>
      <c r="P40" s="14">
        <v>5668.64</v>
      </c>
      <c r="Q40" s="14">
        <v>3001.25</v>
      </c>
      <c r="R40" s="14">
        <v>5314.35</v>
      </c>
      <c r="S40" s="14">
        <v>2813.67</v>
      </c>
      <c r="T40" s="14">
        <v>4605.7700000000004</v>
      </c>
      <c r="U40" s="14">
        <v>2438.5100000000002</v>
      </c>
      <c r="V40" s="14">
        <v>3542.9</v>
      </c>
      <c r="W40" s="14">
        <v>1875.78</v>
      </c>
      <c r="X40" s="257"/>
      <c r="Z40" s="260"/>
      <c r="AA40" s="17" t="s">
        <v>34</v>
      </c>
      <c r="AB40" s="14">
        <v>1417.16</v>
      </c>
      <c r="AC40" s="14">
        <v>2125.7399999999998</v>
      </c>
      <c r="AD40" s="14">
        <v>3100.04</v>
      </c>
      <c r="AE40" s="14">
        <v>3542.9</v>
      </c>
      <c r="AF40" s="14">
        <v>5314.35</v>
      </c>
      <c r="AG40" s="14">
        <v>5668.64</v>
      </c>
      <c r="AH40" s="14">
        <v>5314.35</v>
      </c>
      <c r="AI40" s="14">
        <v>4605.7700000000004</v>
      </c>
      <c r="AJ40" s="14">
        <v>3542.9</v>
      </c>
      <c r="AM40" s="260"/>
      <c r="AN40" s="17" t="s">
        <v>34</v>
      </c>
      <c r="AO40" s="14">
        <v>750.31</v>
      </c>
      <c r="AP40" s="14">
        <v>1125.47</v>
      </c>
      <c r="AQ40" s="14">
        <v>1641.31</v>
      </c>
      <c r="AR40" s="14">
        <v>1875.78</v>
      </c>
      <c r="AS40" s="14">
        <v>2813.67</v>
      </c>
      <c r="AT40" s="14">
        <v>3001.25</v>
      </c>
      <c r="AU40" s="14">
        <v>2438.5100000000002</v>
      </c>
      <c r="AV40" s="257"/>
    </row>
    <row r="41" spans="1:48" x14ac:dyDescent="0.25">
      <c r="A41" s="258">
        <v>2019</v>
      </c>
      <c r="B41" s="17" t="s">
        <v>16</v>
      </c>
      <c r="C41" s="14">
        <v>1417.16</v>
      </c>
      <c r="D41" s="14">
        <v>750.31</v>
      </c>
      <c r="E41" s="14">
        <v>1875.78</v>
      </c>
      <c r="F41" s="14">
        <v>2125.7399999999998</v>
      </c>
      <c r="G41" s="14">
        <v>1125.47</v>
      </c>
      <c r="H41" s="14">
        <v>1875.78</v>
      </c>
      <c r="I41" s="14">
        <v>3100.04</v>
      </c>
      <c r="J41" s="14">
        <v>1641.31</v>
      </c>
      <c r="K41" s="14">
        <v>1875.78</v>
      </c>
      <c r="L41" s="14">
        <v>3542.9</v>
      </c>
      <c r="M41" s="14">
        <v>1875.78</v>
      </c>
      <c r="N41" s="14">
        <v>5314.35</v>
      </c>
      <c r="O41" s="14">
        <v>2813.67</v>
      </c>
      <c r="P41" s="14">
        <v>5668.64</v>
      </c>
      <c r="Q41" s="14">
        <v>3001.25</v>
      </c>
      <c r="R41" s="14">
        <v>5314.35</v>
      </c>
      <c r="S41" s="14">
        <v>2813.67</v>
      </c>
      <c r="T41" s="14">
        <v>4605.7700000000004</v>
      </c>
      <c r="U41" s="14">
        <v>2438.5100000000002</v>
      </c>
      <c r="V41" s="14">
        <v>3542.9</v>
      </c>
      <c r="W41" s="14">
        <v>1875.78</v>
      </c>
      <c r="X41" s="257"/>
      <c r="Z41" s="258">
        <v>2019</v>
      </c>
      <c r="AA41" s="17" t="s">
        <v>16</v>
      </c>
      <c r="AB41" s="14">
        <v>1417.16</v>
      </c>
      <c r="AC41" s="14">
        <v>2125.7399999999998</v>
      </c>
      <c r="AD41" s="14">
        <v>3100.04</v>
      </c>
      <c r="AE41" s="14">
        <v>3542.9</v>
      </c>
      <c r="AF41" s="14">
        <v>5314.35</v>
      </c>
      <c r="AG41" s="14">
        <v>5668.64</v>
      </c>
      <c r="AH41" s="14">
        <v>5314.35</v>
      </c>
      <c r="AI41" s="14">
        <v>4605.7700000000004</v>
      </c>
      <c r="AJ41" s="14">
        <v>3542.9</v>
      </c>
      <c r="AM41" s="258">
        <v>2019</v>
      </c>
      <c r="AN41" s="17" t="s">
        <v>16</v>
      </c>
      <c r="AO41" s="14">
        <v>750.31</v>
      </c>
      <c r="AP41" s="14">
        <v>1125.47</v>
      </c>
      <c r="AQ41" s="14">
        <v>1641.31</v>
      </c>
      <c r="AR41" s="14">
        <v>1875.78</v>
      </c>
      <c r="AS41" s="14">
        <v>2813.67</v>
      </c>
      <c r="AT41" s="14">
        <v>3001.25</v>
      </c>
      <c r="AU41" s="14">
        <v>2438.5100000000002</v>
      </c>
      <c r="AV41" s="257"/>
    </row>
    <row r="42" spans="1:48" x14ac:dyDescent="0.25">
      <c r="A42" s="259"/>
      <c r="B42" s="17" t="s">
        <v>22</v>
      </c>
      <c r="C42" s="14">
        <v>1417.16</v>
      </c>
      <c r="D42" s="14">
        <v>887.71</v>
      </c>
      <c r="E42" s="14">
        <v>2219.27</v>
      </c>
      <c r="F42" s="14">
        <v>2125.7399999999998</v>
      </c>
      <c r="G42" s="14">
        <v>1331.56</v>
      </c>
      <c r="H42" s="14">
        <v>2219.27</v>
      </c>
      <c r="I42" s="14">
        <v>3100.04</v>
      </c>
      <c r="J42" s="14">
        <v>1941.86</v>
      </c>
      <c r="K42" s="14">
        <v>2219.27</v>
      </c>
      <c r="L42" s="14">
        <v>3542.9</v>
      </c>
      <c r="M42" s="14">
        <v>2219.27</v>
      </c>
      <c r="N42" s="14">
        <v>5314.35</v>
      </c>
      <c r="O42" s="14">
        <v>3328.91</v>
      </c>
      <c r="P42" s="14">
        <v>5668.64</v>
      </c>
      <c r="Q42" s="14">
        <v>3550.83</v>
      </c>
      <c r="R42" s="14">
        <v>5314.35</v>
      </c>
      <c r="S42" s="14">
        <v>3328.91</v>
      </c>
      <c r="T42" s="14">
        <v>4605.7700000000004</v>
      </c>
      <c r="U42" s="14">
        <v>2885.05</v>
      </c>
      <c r="V42" s="14">
        <v>3542.9</v>
      </c>
      <c r="W42" s="14">
        <v>2219.27</v>
      </c>
      <c r="X42" s="257"/>
      <c r="Z42" s="259"/>
      <c r="AA42" s="17" t="s">
        <v>22</v>
      </c>
      <c r="AB42" s="14">
        <v>1417.16</v>
      </c>
      <c r="AC42" s="14">
        <v>2125.7399999999998</v>
      </c>
      <c r="AD42" s="14">
        <v>3100.04</v>
      </c>
      <c r="AE42" s="14">
        <v>3542.9</v>
      </c>
      <c r="AF42" s="14">
        <v>5314.35</v>
      </c>
      <c r="AG42" s="14">
        <v>5668.64</v>
      </c>
      <c r="AH42" s="14">
        <v>5314.35</v>
      </c>
      <c r="AI42" s="14">
        <v>4605.7700000000004</v>
      </c>
      <c r="AJ42" s="14">
        <v>3542.9</v>
      </c>
      <c r="AM42" s="259"/>
      <c r="AN42" s="17" t="s">
        <v>22</v>
      </c>
      <c r="AO42" s="14">
        <v>887.71</v>
      </c>
      <c r="AP42" s="14">
        <v>1331.56</v>
      </c>
      <c r="AQ42" s="14">
        <v>1941.86</v>
      </c>
      <c r="AR42" s="14">
        <v>2219.27</v>
      </c>
      <c r="AS42" s="14">
        <v>3328.91</v>
      </c>
      <c r="AT42" s="14">
        <v>3550.83</v>
      </c>
      <c r="AU42" s="14">
        <v>2885.05</v>
      </c>
      <c r="AV42" s="257"/>
    </row>
    <row r="43" spans="1:48" x14ac:dyDescent="0.25">
      <c r="A43" s="259"/>
      <c r="B43" s="17" t="s">
        <v>23</v>
      </c>
      <c r="C43" s="14">
        <v>1417.16</v>
      </c>
      <c r="D43" s="14">
        <v>887.71</v>
      </c>
      <c r="E43" s="14">
        <v>2219.27</v>
      </c>
      <c r="F43" s="14">
        <v>2125.7399999999998</v>
      </c>
      <c r="G43" s="14">
        <v>1331.56</v>
      </c>
      <c r="H43" s="14">
        <v>2219.27</v>
      </c>
      <c r="I43" s="14">
        <v>3100.04</v>
      </c>
      <c r="J43" s="14">
        <v>1941.86</v>
      </c>
      <c r="K43" s="14">
        <v>2219.27</v>
      </c>
      <c r="L43" s="14">
        <v>3542.9</v>
      </c>
      <c r="M43" s="14">
        <v>2219.27</v>
      </c>
      <c r="N43" s="14">
        <v>5314.35</v>
      </c>
      <c r="O43" s="14">
        <v>3328.91</v>
      </c>
      <c r="P43" s="14">
        <v>5668.64</v>
      </c>
      <c r="Q43" s="14">
        <v>3550.83</v>
      </c>
      <c r="R43" s="14">
        <v>5314.35</v>
      </c>
      <c r="S43" s="14">
        <v>3328.91</v>
      </c>
      <c r="T43" s="14">
        <v>4605.7700000000004</v>
      </c>
      <c r="U43" s="14">
        <v>2885.05</v>
      </c>
      <c r="V43" s="14">
        <v>3542.9</v>
      </c>
      <c r="W43" s="14">
        <v>2219.27</v>
      </c>
      <c r="X43" s="257"/>
      <c r="Z43" s="259"/>
      <c r="AA43" s="17" t="s">
        <v>23</v>
      </c>
      <c r="AB43" s="14">
        <v>1417.16</v>
      </c>
      <c r="AC43" s="14">
        <v>2125.7399999999998</v>
      </c>
      <c r="AD43" s="14">
        <v>3100.04</v>
      </c>
      <c r="AE43" s="14">
        <v>3542.9</v>
      </c>
      <c r="AF43" s="14">
        <v>5314.35</v>
      </c>
      <c r="AG43" s="14">
        <v>5668.64</v>
      </c>
      <c r="AH43" s="14">
        <v>5314.35</v>
      </c>
      <c r="AI43" s="14">
        <v>4605.7700000000004</v>
      </c>
      <c r="AJ43" s="14">
        <v>3542.9</v>
      </c>
      <c r="AM43" s="259"/>
      <c r="AN43" s="17" t="s">
        <v>23</v>
      </c>
      <c r="AO43" s="14">
        <v>887.71</v>
      </c>
      <c r="AP43" s="14">
        <v>1331.56</v>
      </c>
      <c r="AQ43" s="14">
        <v>1941.86</v>
      </c>
      <c r="AR43" s="14">
        <v>2219.27</v>
      </c>
      <c r="AS43" s="14">
        <v>3328.91</v>
      </c>
      <c r="AT43" s="14">
        <v>3550.83</v>
      </c>
      <c r="AU43" s="14">
        <v>2885.05</v>
      </c>
      <c r="AV43" s="257"/>
    </row>
    <row r="44" spans="1:48" x14ac:dyDescent="0.25">
      <c r="A44" s="259"/>
      <c r="B44" s="17" t="s">
        <v>24</v>
      </c>
      <c r="C44" s="14">
        <v>1417.16</v>
      </c>
      <c r="D44" s="14">
        <v>887.71</v>
      </c>
      <c r="E44" s="14">
        <v>2219.27</v>
      </c>
      <c r="F44" s="14">
        <v>2125.7399999999998</v>
      </c>
      <c r="G44" s="14">
        <v>1331.56</v>
      </c>
      <c r="H44" s="14">
        <v>2219.27</v>
      </c>
      <c r="I44" s="14">
        <v>3100.04</v>
      </c>
      <c r="J44" s="14">
        <v>1941.86</v>
      </c>
      <c r="K44" s="14">
        <v>2219.27</v>
      </c>
      <c r="L44" s="14">
        <v>3542.9</v>
      </c>
      <c r="M44" s="14">
        <v>2219.27</v>
      </c>
      <c r="N44" s="14">
        <v>5314.35</v>
      </c>
      <c r="O44" s="14">
        <v>3328.91</v>
      </c>
      <c r="P44" s="14">
        <v>5668.64</v>
      </c>
      <c r="Q44" s="14">
        <v>3550.83</v>
      </c>
      <c r="R44" s="14">
        <v>5314.35</v>
      </c>
      <c r="S44" s="14">
        <v>3328.91</v>
      </c>
      <c r="T44" s="14">
        <v>4605.7700000000004</v>
      </c>
      <c r="U44" s="14">
        <v>2885.05</v>
      </c>
      <c r="V44" s="14">
        <v>3542.9</v>
      </c>
      <c r="W44" s="14">
        <v>2219.27</v>
      </c>
      <c r="X44" s="257"/>
      <c r="Z44" s="259"/>
      <c r="AA44" s="17" t="s">
        <v>24</v>
      </c>
      <c r="AB44" s="14">
        <v>1417.16</v>
      </c>
      <c r="AC44" s="14">
        <v>2125.7399999999998</v>
      </c>
      <c r="AD44" s="14">
        <v>3100.04</v>
      </c>
      <c r="AE44" s="14">
        <v>3542.9</v>
      </c>
      <c r="AF44" s="14">
        <v>5314.35</v>
      </c>
      <c r="AG44" s="14">
        <v>5668.64</v>
      </c>
      <c r="AH44" s="14">
        <v>5314.35</v>
      </c>
      <c r="AI44" s="14">
        <v>4605.7700000000004</v>
      </c>
      <c r="AJ44" s="14">
        <v>3542.9</v>
      </c>
      <c r="AM44" s="259"/>
      <c r="AN44" s="17" t="s">
        <v>24</v>
      </c>
      <c r="AO44" s="14">
        <v>887.71</v>
      </c>
      <c r="AP44" s="14">
        <v>1331.56</v>
      </c>
      <c r="AQ44" s="14">
        <v>1941.86</v>
      </c>
      <c r="AR44" s="14">
        <v>2219.27</v>
      </c>
      <c r="AS44" s="14">
        <v>3328.91</v>
      </c>
      <c r="AT44" s="14">
        <v>3550.83</v>
      </c>
      <c r="AU44" s="14">
        <v>2885.05</v>
      </c>
      <c r="AV44" s="257"/>
    </row>
    <row r="45" spans="1:48" x14ac:dyDescent="0.25">
      <c r="A45" s="259"/>
      <c r="B45" s="17" t="s">
        <v>25</v>
      </c>
      <c r="C45" s="14">
        <v>1459.82</v>
      </c>
      <c r="D45" s="14">
        <v>913.96</v>
      </c>
      <c r="E45" s="14">
        <v>2284.91</v>
      </c>
      <c r="F45" s="14">
        <v>2189.7199999999998</v>
      </c>
      <c r="G45" s="14">
        <v>1370.95</v>
      </c>
      <c r="H45" s="14">
        <v>2284.91</v>
      </c>
      <c r="I45" s="14">
        <v>3193.35</v>
      </c>
      <c r="J45" s="14">
        <v>1999.3</v>
      </c>
      <c r="K45" s="14">
        <v>2284.91</v>
      </c>
      <c r="L45" s="14">
        <v>3649.54</v>
      </c>
      <c r="M45" s="14">
        <v>2284.91</v>
      </c>
      <c r="N45" s="14">
        <v>5474.31</v>
      </c>
      <c r="O45" s="14">
        <v>3427.37</v>
      </c>
      <c r="P45" s="14">
        <v>5839.26</v>
      </c>
      <c r="Q45" s="14">
        <v>3655.86</v>
      </c>
      <c r="R45" s="14">
        <v>5474.31</v>
      </c>
      <c r="S45" s="14">
        <v>3427.37</v>
      </c>
      <c r="T45" s="14">
        <v>4744.3999999999996</v>
      </c>
      <c r="U45" s="14">
        <v>2970.38</v>
      </c>
      <c r="V45" s="14">
        <v>3649.54</v>
      </c>
      <c r="W45" s="14">
        <v>2284.91</v>
      </c>
      <c r="X45" s="257"/>
      <c r="Z45" s="259"/>
      <c r="AA45" s="17" t="s">
        <v>25</v>
      </c>
      <c r="AB45" s="14">
        <v>1459.82</v>
      </c>
      <c r="AC45" s="14">
        <v>2189.7199999999998</v>
      </c>
      <c r="AD45" s="14">
        <v>3193.35</v>
      </c>
      <c r="AE45" s="14">
        <v>3649.54</v>
      </c>
      <c r="AF45" s="14">
        <v>5474.31</v>
      </c>
      <c r="AG45" s="14">
        <v>5839.26</v>
      </c>
      <c r="AH45" s="14">
        <v>5474.31</v>
      </c>
      <c r="AI45" s="14">
        <v>4744.3999999999996</v>
      </c>
      <c r="AJ45" s="14">
        <v>3649.54</v>
      </c>
      <c r="AM45" s="259"/>
      <c r="AN45" s="17" t="s">
        <v>25</v>
      </c>
      <c r="AO45" s="14">
        <v>913.96</v>
      </c>
      <c r="AP45" s="14">
        <v>1370.95</v>
      </c>
      <c r="AQ45" s="14">
        <v>1999.3</v>
      </c>
      <c r="AR45" s="14">
        <v>2284.91</v>
      </c>
      <c r="AS45" s="14">
        <v>3427.37</v>
      </c>
      <c r="AT45" s="14">
        <v>3655.86</v>
      </c>
      <c r="AU45" s="14">
        <v>2970.38</v>
      </c>
      <c r="AV45" s="257"/>
    </row>
    <row r="46" spans="1:48" x14ac:dyDescent="0.25">
      <c r="A46" s="259"/>
      <c r="B46" s="17" t="s">
        <v>28</v>
      </c>
      <c r="C46" s="14">
        <v>1459.82</v>
      </c>
      <c r="D46" s="14">
        <v>913.96</v>
      </c>
      <c r="E46" s="14">
        <v>2284.91</v>
      </c>
      <c r="F46" s="14">
        <v>2189.7199999999998</v>
      </c>
      <c r="G46" s="14">
        <v>1370.95</v>
      </c>
      <c r="H46" s="14">
        <v>2284.91</v>
      </c>
      <c r="I46" s="14">
        <v>3193.35</v>
      </c>
      <c r="J46" s="14">
        <v>1999.3</v>
      </c>
      <c r="K46" s="14">
        <v>2284.91</v>
      </c>
      <c r="L46" s="14">
        <v>3649.54</v>
      </c>
      <c r="M46" s="14">
        <v>2284.91</v>
      </c>
      <c r="N46" s="14">
        <v>5474.31</v>
      </c>
      <c r="O46" s="14">
        <v>3427.37</v>
      </c>
      <c r="P46" s="14">
        <v>5839.26</v>
      </c>
      <c r="Q46" s="14">
        <v>3655.86</v>
      </c>
      <c r="R46" s="14">
        <v>5474.31</v>
      </c>
      <c r="S46" s="14">
        <v>3427.37</v>
      </c>
      <c r="T46" s="14">
        <v>4744.3999999999996</v>
      </c>
      <c r="U46" s="14">
        <v>2970.38</v>
      </c>
      <c r="V46" s="14">
        <v>3649.54</v>
      </c>
      <c r="W46" s="14">
        <v>2284.91</v>
      </c>
      <c r="X46" s="257"/>
      <c r="Z46" s="259"/>
      <c r="AA46" s="17" t="s">
        <v>28</v>
      </c>
      <c r="AB46" s="14">
        <v>1459.82</v>
      </c>
      <c r="AC46" s="14">
        <v>2189.7199999999998</v>
      </c>
      <c r="AD46" s="14">
        <v>3193.35</v>
      </c>
      <c r="AE46" s="14">
        <v>3649.54</v>
      </c>
      <c r="AF46" s="14">
        <v>5474.31</v>
      </c>
      <c r="AG46" s="14">
        <v>5839.26</v>
      </c>
      <c r="AH46" s="14">
        <v>5474.31</v>
      </c>
      <c r="AI46" s="14">
        <v>4744.3999999999996</v>
      </c>
      <c r="AJ46" s="14">
        <v>3649.54</v>
      </c>
      <c r="AM46" s="259"/>
      <c r="AN46" s="17" t="s">
        <v>28</v>
      </c>
      <c r="AO46" s="14">
        <v>913.96</v>
      </c>
      <c r="AP46" s="14">
        <v>1370.95</v>
      </c>
      <c r="AQ46" s="14">
        <v>1999.3</v>
      </c>
      <c r="AR46" s="14">
        <v>2284.91</v>
      </c>
      <c r="AS46" s="14">
        <v>3427.37</v>
      </c>
      <c r="AT46" s="14">
        <v>3655.86</v>
      </c>
      <c r="AU46" s="14">
        <v>2970.38</v>
      </c>
      <c r="AV46" s="257"/>
    </row>
    <row r="47" spans="1:48" x14ac:dyDescent="0.25">
      <c r="A47" s="259"/>
      <c r="B47" s="17" t="s">
        <v>29</v>
      </c>
      <c r="C47" s="14">
        <v>1459.82</v>
      </c>
      <c r="D47" s="14">
        <v>913.96</v>
      </c>
      <c r="E47" s="14">
        <v>2284.91</v>
      </c>
      <c r="F47" s="14">
        <v>2189.7199999999998</v>
      </c>
      <c r="G47" s="14">
        <v>1370.95</v>
      </c>
      <c r="H47" s="14">
        <v>2284.91</v>
      </c>
      <c r="I47" s="14">
        <v>3193.35</v>
      </c>
      <c r="J47" s="14">
        <v>1999.3</v>
      </c>
      <c r="K47" s="14">
        <v>2284.91</v>
      </c>
      <c r="L47" s="14">
        <v>3649.54</v>
      </c>
      <c r="M47" s="14">
        <v>2284.91</v>
      </c>
      <c r="N47" s="14">
        <v>5474.31</v>
      </c>
      <c r="O47" s="14">
        <v>3427.37</v>
      </c>
      <c r="P47" s="14">
        <v>5839.26</v>
      </c>
      <c r="Q47" s="14">
        <v>3655.86</v>
      </c>
      <c r="R47" s="14">
        <v>5474.31</v>
      </c>
      <c r="S47" s="14">
        <v>3427.37</v>
      </c>
      <c r="T47" s="14">
        <v>4744.3999999999996</v>
      </c>
      <c r="U47" s="14">
        <v>2970.38</v>
      </c>
      <c r="V47" s="14">
        <v>3649.54</v>
      </c>
      <c r="W47" s="14">
        <v>2284.91</v>
      </c>
      <c r="X47" s="257"/>
      <c r="Z47" s="259"/>
      <c r="AA47" s="17" t="s">
        <v>29</v>
      </c>
      <c r="AB47" s="14">
        <v>1459.82</v>
      </c>
      <c r="AC47" s="14">
        <v>2189.7199999999998</v>
      </c>
      <c r="AD47" s="14">
        <v>3193.35</v>
      </c>
      <c r="AE47" s="14">
        <v>3649.54</v>
      </c>
      <c r="AF47" s="14">
        <v>5474.31</v>
      </c>
      <c r="AG47" s="14">
        <v>5839.26</v>
      </c>
      <c r="AH47" s="14">
        <v>5474.31</v>
      </c>
      <c r="AI47" s="14">
        <v>4744.3999999999996</v>
      </c>
      <c r="AJ47" s="14">
        <v>3649.54</v>
      </c>
      <c r="AM47" s="259"/>
      <c r="AN47" s="17" t="s">
        <v>29</v>
      </c>
      <c r="AO47" s="14">
        <v>913.96</v>
      </c>
      <c r="AP47" s="14">
        <v>1370.95</v>
      </c>
      <c r="AQ47" s="14">
        <v>1999.3</v>
      </c>
      <c r="AR47" s="14">
        <v>2284.91</v>
      </c>
      <c r="AS47" s="14">
        <v>3427.37</v>
      </c>
      <c r="AT47" s="14">
        <v>3655.86</v>
      </c>
      <c r="AU47" s="14">
        <v>2970.38</v>
      </c>
      <c r="AV47" s="257"/>
    </row>
    <row r="48" spans="1:48" x14ac:dyDescent="0.25">
      <c r="A48" s="259"/>
      <c r="B48" s="17" t="s">
        <v>30</v>
      </c>
      <c r="C48" s="14">
        <v>1459.82</v>
      </c>
      <c r="D48" s="14">
        <v>915.46</v>
      </c>
      <c r="E48" s="14">
        <v>2288.64</v>
      </c>
      <c r="F48" s="14">
        <v>2189.7199999999998</v>
      </c>
      <c r="G48" s="14">
        <v>1373.18</v>
      </c>
      <c r="H48" s="14">
        <v>2288.64</v>
      </c>
      <c r="I48" s="14">
        <v>3193.35</v>
      </c>
      <c r="J48" s="14">
        <v>2002.56</v>
      </c>
      <c r="K48" s="14">
        <v>2288.64</v>
      </c>
      <c r="L48" s="14">
        <v>3649.54</v>
      </c>
      <c r="M48" s="14">
        <v>2288.64</v>
      </c>
      <c r="N48" s="14">
        <v>5474.31</v>
      </c>
      <c r="O48" s="14">
        <v>3432.96</v>
      </c>
      <c r="P48" s="14">
        <v>5839.26</v>
      </c>
      <c r="Q48" s="14">
        <v>3661.82</v>
      </c>
      <c r="R48" s="14">
        <v>5474.31</v>
      </c>
      <c r="S48" s="14">
        <v>3432.96</v>
      </c>
      <c r="T48" s="14">
        <v>4744.3999999999996</v>
      </c>
      <c r="U48" s="14">
        <v>2975.23</v>
      </c>
      <c r="V48" s="14">
        <v>3649.54</v>
      </c>
      <c r="W48" s="14">
        <v>2288.64</v>
      </c>
      <c r="X48" s="257"/>
      <c r="Z48" s="259"/>
      <c r="AA48" s="17" t="s">
        <v>30</v>
      </c>
      <c r="AB48" s="14">
        <v>1459.82</v>
      </c>
      <c r="AC48" s="14">
        <v>2189.7199999999998</v>
      </c>
      <c r="AD48" s="14">
        <v>3193.35</v>
      </c>
      <c r="AE48" s="14">
        <v>3649.54</v>
      </c>
      <c r="AF48" s="14">
        <v>5474.31</v>
      </c>
      <c r="AG48" s="14">
        <v>5839.26</v>
      </c>
      <c r="AH48" s="14">
        <v>5474.31</v>
      </c>
      <c r="AI48" s="14">
        <v>4744.3999999999996</v>
      </c>
      <c r="AJ48" s="14">
        <v>3649.54</v>
      </c>
      <c r="AM48" s="259"/>
      <c r="AN48" s="17" t="s">
        <v>30</v>
      </c>
      <c r="AO48" s="14">
        <v>915.46</v>
      </c>
      <c r="AP48" s="14">
        <v>1373.18</v>
      </c>
      <c r="AQ48" s="14">
        <v>2002.56</v>
      </c>
      <c r="AR48" s="14">
        <v>2288.64</v>
      </c>
      <c r="AS48" s="14">
        <v>3432.96</v>
      </c>
      <c r="AT48" s="14">
        <v>3661.82</v>
      </c>
      <c r="AU48" s="14">
        <v>2975.23</v>
      </c>
      <c r="AV48" s="257"/>
    </row>
    <row r="49" spans="1:48" x14ac:dyDescent="0.25">
      <c r="A49" s="259"/>
      <c r="B49" s="17" t="s">
        <v>31</v>
      </c>
      <c r="C49" s="14">
        <v>1459.82</v>
      </c>
      <c r="D49" s="14">
        <v>915.46</v>
      </c>
      <c r="E49" s="14">
        <v>2288.64</v>
      </c>
      <c r="F49" s="14">
        <v>2189.7199999999998</v>
      </c>
      <c r="G49" s="14">
        <v>1373.18</v>
      </c>
      <c r="H49" s="14">
        <v>2288.64</v>
      </c>
      <c r="I49" s="14">
        <v>3193.35</v>
      </c>
      <c r="J49" s="14">
        <v>2002.56</v>
      </c>
      <c r="K49" s="14">
        <v>2288.64</v>
      </c>
      <c r="L49" s="14">
        <v>3649.54</v>
      </c>
      <c r="M49" s="14">
        <v>2288.64</v>
      </c>
      <c r="N49" s="14">
        <v>5474.31</v>
      </c>
      <c r="O49" s="14">
        <v>3432.96</v>
      </c>
      <c r="P49" s="14">
        <v>5839.26</v>
      </c>
      <c r="Q49" s="14">
        <v>3661.82</v>
      </c>
      <c r="R49" s="14">
        <v>5474.31</v>
      </c>
      <c r="S49" s="14">
        <v>3432.96</v>
      </c>
      <c r="T49" s="14">
        <v>4744.3999999999996</v>
      </c>
      <c r="U49" s="14">
        <v>2975.23</v>
      </c>
      <c r="V49" s="14">
        <v>3649.54</v>
      </c>
      <c r="W49" s="14">
        <v>2288.64</v>
      </c>
      <c r="X49" s="257"/>
      <c r="Z49" s="259"/>
      <c r="AA49" s="17" t="s">
        <v>31</v>
      </c>
      <c r="AB49" s="14">
        <v>1459.82</v>
      </c>
      <c r="AC49" s="14">
        <v>2189.7199999999998</v>
      </c>
      <c r="AD49" s="14">
        <v>3193.35</v>
      </c>
      <c r="AE49" s="14">
        <v>3649.54</v>
      </c>
      <c r="AF49" s="14">
        <v>5474.31</v>
      </c>
      <c r="AG49" s="14">
        <v>5839.26</v>
      </c>
      <c r="AH49" s="14">
        <v>5474.31</v>
      </c>
      <c r="AI49" s="14">
        <v>4744.3999999999996</v>
      </c>
      <c r="AJ49" s="14">
        <v>3649.54</v>
      </c>
      <c r="AM49" s="259"/>
      <c r="AN49" s="17" t="s">
        <v>31</v>
      </c>
      <c r="AO49" s="14">
        <v>915.46</v>
      </c>
      <c r="AP49" s="14">
        <v>1373.18</v>
      </c>
      <c r="AQ49" s="14">
        <v>2002.56</v>
      </c>
      <c r="AR49" s="14">
        <v>2288.64</v>
      </c>
      <c r="AS49" s="14">
        <v>3432.96</v>
      </c>
      <c r="AT49" s="14">
        <v>3661.82</v>
      </c>
      <c r="AU49" s="14">
        <v>2975.23</v>
      </c>
      <c r="AV49" s="257"/>
    </row>
    <row r="50" spans="1:48" x14ac:dyDescent="0.25">
      <c r="A50" s="259"/>
      <c r="B50" s="17" t="s">
        <v>32</v>
      </c>
      <c r="C50" s="14">
        <v>1459.82</v>
      </c>
      <c r="D50" s="14">
        <v>915.46</v>
      </c>
      <c r="E50" s="14">
        <v>2288.64</v>
      </c>
      <c r="F50" s="14">
        <v>2189.7199999999998</v>
      </c>
      <c r="G50" s="14">
        <v>1373.18</v>
      </c>
      <c r="H50" s="14">
        <v>2288.64</v>
      </c>
      <c r="I50" s="14">
        <v>3193.35</v>
      </c>
      <c r="J50" s="14">
        <v>2002.56</v>
      </c>
      <c r="K50" s="14">
        <v>2288.64</v>
      </c>
      <c r="L50" s="14">
        <v>3649.54</v>
      </c>
      <c r="M50" s="14">
        <v>2288.64</v>
      </c>
      <c r="N50" s="14">
        <v>5474.31</v>
      </c>
      <c r="O50" s="14">
        <v>3432.96</v>
      </c>
      <c r="P50" s="14">
        <v>5839.26</v>
      </c>
      <c r="Q50" s="14">
        <v>3661.82</v>
      </c>
      <c r="R50" s="14">
        <v>5474.31</v>
      </c>
      <c r="S50" s="14">
        <v>3432.96</v>
      </c>
      <c r="T50" s="14">
        <v>4744.3999999999996</v>
      </c>
      <c r="U50" s="14">
        <v>2975.23</v>
      </c>
      <c r="V50" s="14">
        <v>3649.54</v>
      </c>
      <c r="W50" s="14">
        <v>2288.64</v>
      </c>
      <c r="X50" s="257"/>
      <c r="Z50" s="259"/>
      <c r="AA50" s="17" t="s">
        <v>32</v>
      </c>
      <c r="AB50" s="14">
        <v>1459.82</v>
      </c>
      <c r="AC50" s="14">
        <v>2189.7199999999998</v>
      </c>
      <c r="AD50" s="14">
        <v>3193.35</v>
      </c>
      <c r="AE50" s="14">
        <v>3649.54</v>
      </c>
      <c r="AF50" s="14">
        <v>5474.31</v>
      </c>
      <c r="AG50" s="14">
        <v>5839.26</v>
      </c>
      <c r="AH50" s="14">
        <v>5474.31</v>
      </c>
      <c r="AI50" s="14">
        <v>4744.3999999999996</v>
      </c>
      <c r="AJ50" s="14">
        <v>3649.54</v>
      </c>
      <c r="AM50" s="259"/>
      <c r="AN50" s="17" t="s">
        <v>32</v>
      </c>
      <c r="AO50" s="14">
        <v>915.46</v>
      </c>
      <c r="AP50" s="14">
        <v>1373.18</v>
      </c>
      <c r="AQ50" s="14">
        <v>2002.56</v>
      </c>
      <c r="AR50" s="14">
        <v>2288.64</v>
      </c>
      <c r="AS50" s="14">
        <v>3432.96</v>
      </c>
      <c r="AT50" s="14">
        <v>3661.82</v>
      </c>
      <c r="AU50" s="14">
        <v>2975.23</v>
      </c>
      <c r="AV50" s="257"/>
    </row>
    <row r="51" spans="1:48" x14ac:dyDescent="0.25">
      <c r="A51" s="259"/>
      <c r="B51" s="17" t="s">
        <v>33</v>
      </c>
      <c r="C51" s="14">
        <v>1459.82</v>
      </c>
      <c r="D51" s="14">
        <v>915.46</v>
      </c>
      <c r="E51" s="14">
        <v>2288.64</v>
      </c>
      <c r="F51" s="14">
        <v>2189.7199999999998</v>
      </c>
      <c r="G51" s="14">
        <v>1373.18</v>
      </c>
      <c r="H51" s="14">
        <v>2288.64</v>
      </c>
      <c r="I51" s="14">
        <v>3193.35</v>
      </c>
      <c r="J51" s="14">
        <v>2002.56</v>
      </c>
      <c r="K51" s="14">
        <v>2288.64</v>
      </c>
      <c r="L51" s="14">
        <v>3649.54</v>
      </c>
      <c r="M51" s="14">
        <v>2288.64</v>
      </c>
      <c r="N51" s="14">
        <v>5474.31</v>
      </c>
      <c r="O51" s="14">
        <v>3432.96</v>
      </c>
      <c r="P51" s="14">
        <v>5839.26</v>
      </c>
      <c r="Q51" s="14">
        <v>3661.82</v>
      </c>
      <c r="R51" s="14">
        <v>5474.31</v>
      </c>
      <c r="S51" s="14">
        <v>3432.96</v>
      </c>
      <c r="T51" s="14">
        <v>4744.3999999999996</v>
      </c>
      <c r="U51" s="14">
        <v>2975.23</v>
      </c>
      <c r="V51" s="14">
        <v>3649.54</v>
      </c>
      <c r="W51" s="14">
        <v>2288.64</v>
      </c>
      <c r="X51" s="257"/>
      <c r="Z51" s="259"/>
      <c r="AA51" s="17" t="s">
        <v>33</v>
      </c>
      <c r="AB51" s="14">
        <v>1459.82</v>
      </c>
      <c r="AC51" s="14">
        <v>2189.7199999999998</v>
      </c>
      <c r="AD51" s="14">
        <v>3193.35</v>
      </c>
      <c r="AE51" s="14">
        <v>3649.54</v>
      </c>
      <c r="AF51" s="14">
        <v>5474.31</v>
      </c>
      <c r="AG51" s="14">
        <v>5839.26</v>
      </c>
      <c r="AH51" s="14">
        <v>5474.31</v>
      </c>
      <c r="AI51" s="14">
        <v>4744.3999999999996</v>
      </c>
      <c r="AJ51" s="14">
        <v>3649.54</v>
      </c>
      <c r="AM51" s="259"/>
      <c r="AN51" s="17" t="s">
        <v>33</v>
      </c>
      <c r="AO51" s="14">
        <v>915.46</v>
      </c>
      <c r="AP51" s="14">
        <v>1373.18</v>
      </c>
      <c r="AQ51" s="14">
        <v>2002.56</v>
      </c>
      <c r="AR51" s="14">
        <v>2288.64</v>
      </c>
      <c r="AS51" s="14">
        <v>3432.96</v>
      </c>
      <c r="AT51" s="14">
        <v>3661.82</v>
      </c>
      <c r="AU51" s="14">
        <v>2975.23</v>
      </c>
      <c r="AV51" s="257"/>
    </row>
    <row r="52" spans="1:48" x14ac:dyDescent="0.25">
      <c r="A52" s="260"/>
      <c r="B52" s="17" t="s">
        <v>34</v>
      </c>
      <c r="C52" s="14">
        <v>1459.82</v>
      </c>
      <c r="D52" s="14">
        <v>915.46</v>
      </c>
      <c r="E52" s="14">
        <v>2288.64</v>
      </c>
      <c r="F52" s="14">
        <v>2189.7199999999998</v>
      </c>
      <c r="G52" s="14">
        <v>1373.18</v>
      </c>
      <c r="H52" s="14">
        <v>2288.64</v>
      </c>
      <c r="I52" s="14">
        <v>3193.35</v>
      </c>
      <c r="J52" s="14">
        <v>2002.56</v>
      </c>
      <c r="K52" s="14">
        <v>2288.64</v>
      </c>
      <c r="L52" s="14">
        <v>3649.54</v>
      </c>
      <c r="M52" s="14">
        <v>2288.64</v>
      </c>
      <c r="N52" s="14">
        <v>5474.31</v>
      </c>
      <c r="O52" s="14">
        <v>3432.96</v>
      </c>
      <c r="P52" s="14">
        <v>5839.26</v>
      </c>
      <c r="Q52" s="14">
        <v>3661.82</v>
      </c>
      <c r="R52" s="14">
        <v>5474.31</v>
      </c>
      <c r="S52" s="14">
        <v>3432.96</v>
      </c>
      <c r="T52" s="14">
        <v>4744.3999999999996</v>
      </c>
      <c r="U52" s="14">
        <v>2975.23</v>
      </c>
      <c r="V52" s="14">
        <v>3649.54</v>
      </c>
      <c r="W52" s="14">
        <v>2288.64</v>
      </c>
      <c r="X52" s="257"/>
      <c r="Z52" s="260"/>
      <c r="AA52" s="17" t="s">
        <v>34</v>
      </c>
      <c r="AB52" s="14">
        <v>1459.82</v>
      </c>
      <c r="AC52" s="14">
        <v>2189.7199999999998</v>
      </c>
      <c r="AD52" s="14">
        <v>3193.35</v>
      </c>
      <c r="AE52" s="14">
        <v>3649.54</v>
      </c>
      <c r="AF52" s="14">
        <v>5474.31</v>
      </c>
      <c r="AG52" s="14">
        <v>5839.26</v>
      </c>
      <c r="AH52" s="14">
        <v>5474.31</v>
      </c>
      <c r="AI52" s="14">
        <v>4744.3999999999996</v>
      </c>
      <c r="AJ52" s="14">
        <v>3649.54</v>
      </c>
      <c r="AM52" s="260"/>
      <c r="AN52" s="17" t="s">
        <v>34</v>
      </c>
      <c r="AO52" s="14">
        <v>915.46</v>
      </c>
      <c r="AP52" s="14">
        <v>1373.18</v>
      </c>
      <c r="AQ52" s="14">
        <v>2002.56</v>
      </c>
      <c r="AR52" s="14">
        <v>2288.64</v>
      </c>
      <c r="AS52" s="14">
        <v>3432.96</v>
      </c>
      <c r="AT52" s="14">
        <v>3661.82</v>
      </c>
      <c r="AU52" s="14">
        <v>2975.23</v>
      </c>
      <c r="AV52" s="257"/>
    </row>
    <row r="53" spans="1:48" x14ac:dyDescent="0.25">
      <c r="A53" s="258">
        <v>2020</v>
      </c>
      <c r="B53" s="17" t="s">
        <v>16</v>
      </c>
      <c r="C53" s="14">
        <v>1459.82</v>
      </c>
      <c r="D53" s="14">
        <v>915.46</v>
      </c>
      <c r="E53" s="14">
        <v>2288.64</v>
      </c>
      <c r="F53" s="14">
        <v>2189.7199999999998</v>
      </c>
      <c r="G53" s="14">
        <v>1373.18</v>
      </c>
      <c r="H53" s="14">
        <v>2288.64</v>
      </c>
      <c r="I53" s="14">
        <v>3193.35</v>
      </c>
      <c r="J53" s="14">
        <v>2002.56</v>
      </c>
      <c r="K53" s="14">
        <v>2288.64</v>
      </c>
      <c r="L53" s="14">
        <v>3649.54</v>
      </c>
      <c r="M53" s="14">
        <v>2288.64</v>
      </c>
      <c r="N53" s="14">
        <v>5474.31</v>
      </c>
      <c r="O53" s="14">
        <v>3432.96</v>
      </c>
      <c r="P53" s="14">
        <v>5839.26</v>
      </c>
      <c r="Q53" s="14">
        <v>3661.82</v>
      </c>
      <c r="R53" s="14">
        <v>5474.31</v>
      </c>
      <c r="S53" s="14">
        <v>3432.96</v>
      </c>
      <c r="T53" s="14">
        <v>4744.3999999999996</v>
      </c>
      <c r="U53" s="14">
        <v>2975.23</v>
      </c>
      <c r="V53" s="14">
        <v>3649.54</v>
      </c>
      <c r="W53" s="14">
        <v>2288.64</v>
      </c>
      <c r="X53" s="257"/>
      <c r="Z53" s="258">
        <v>2020</v>
      </c>
      <c r="AA53" s="17" t="s">
        <v>16</v>
      </c>
      <c r="AB53" s="14">
        <v>1459.82</v>
      </c>
      <c r="AC53" s="14">
        <v>2189.7199999999998</v>
      </c>
      <c r="AD53" s="14">
        <v>3193.35</v>
      </c>
      <c r="AE53" s="14">
        <v>3649.54</v>
      </c>
      <c r="AF53" s="14">
        <v>5474.31</v>
      </c>
      <c r="AG53" s="14">
        <v>5839.26</v>
      </c>
      <c r="AH53" s="14">
        <v>5474.31</v>
      </c>
      <c r="AI53" s="14">
        <v>4744.3999999999996</v>
      </c>
      <c r="AJ53" s="14">
        <v>3649.54</v>
      </c>
      <c r="AM53" s="258">
        <v>2020</v>
      </c>
      <c r="AN53" s="17" t="s">
        <v>16</v>
      </c>
      <c r="AO53" s="14">
        <v>915.46</v>
      </c>
      <c r="AP53" s="14">
        <v>1373.18</v>
      </c>
      <c r="AQ53" s="14">
        <v>2002.56</v>
      </c>
      <c r="AR53" s="14">
        <v>2288.64</v>
      </c>
      <c r="AS53" s="14">
        <v>3432.96</v>
      </c>
      <c r="AT53" s="14">
        <v>3661.82</v>
      </c>
      <c r="AU53" s="14">
        <v>2975.23</v>
      </c>
      <c r="AV53" s="257"/>
    </row>
    <row r="54" spans="1:48" x14ac:dyDescent="0.25">
      <c r="A54" s="259"/>
      <c r="B54" s="17" t="s">
        <v>22</v>
      </c>
      <c r="C54" s="14">
        <v>1459.82</v>
      </c>
      <c r="D54" s="14">
        <v>936.98</v>
      </c>
      <c r="E54" s="14">
        <v>2342.46</v>
      </c>
      <c r="F54" s="14">
        <v>2189.7199999999998</v>
      </c>
      <c r="G54" s="14">
        <v>1405.48</v>
      </c>
      <c r="H54" s="14">
        <v>2342.46</v>
      </c>
      <c r="I54" s="14">
        <v>3193.35</v>
      </c>
      <c r="J54" s="14">
        <v>2049.65</v>
      </c>
      <c r="K54" s="14">
        <v>2342.46</v>
      </c>
      <c r="L54" s="14">
        <v>3649.54</v>
      </c>
      <c r="M54" s="14">
        <v>2342.46</v>
      </c>
      <c r="N54" s="14">
        <v>5474.31</v>
      </c>
      <c r="O54" s="14">
        <v>3513.69</v>
      </c>
      <c r="P54" s="14">
        <v>5839.26</v>
      </c>
      <c r="Q54" s="14">
        <v>3747.94</v>
      </c>
      <c r="R54" s="14">
        <v>5474.31</v>
      </c>
      <c r="S54" s="14">
        <v>3513.69</v>
      </c>
      <c r="T54" s="14">
        <v>4744.3999999999996</v>
      </c>
      <c r="U54" s="14">
        <v>3045.2</v>
      </c>
      <c r="V54" s="14">
        <v>3649.54</v>
      </c>
      <c r="W54" s="14">
        <v>2342.46</v>
      </c>
      <c r="X54" s="257"/>
      <c r="Z54" s="259"/>
      <c r="AA54" s="17" t="s">
        <v>22</v>
      </c>
      <c r="AB54" s="14">
        <v>1459.82</v>
      </c>
      <c r="AC54" s="14">
        <v>2189.7199999999998</v>
      </c>
      <c r="AD54" s="14">
        <v>3193.35</v>
      </c>
      <c r="AE54" s="14">
        <v>3649.54</v>
      </c>
      <c r="AF54" s="14">
        <v>5474.31</v>
      </c>
      <c r="AG54" s="14">
        <v>5839.26</v>
      </c>
      <c r="AH54" s="14">
        <v>5474.31</v>
      </c>
      <c r="AI54" s="14">
        <v>4744.3999999999996</v>
      </c>
      <c r="AJ54" s="14">
        <v>3649.54</v>
      </c>
      <c r="AM54" s="259"/>
      <c r="AN54" s="17" t="s">
        <v>22</v>
      </c>
      <c r="AO54" s="14">
        <v>936.98</v>
      </c>
      <c r="AP54" s="14">
        <v>1405.48</v>
      </c>
      <c r="AQ54" s="14">
        <v>2049.65</v>
      </c>
      <c r="AR54" s="14">
        <v>2342.46</v>
      </c>
      <c r="AS54" s="14">
        <v>3513.69</v>
      </c>
      <c r="AT54" s="14">
        <v>3747.94</v>
      </c>
      <c r="AU54" s="14">
        <v>3045.2</v>
      </c>
      <c r="AV54" s="257"/>
    </row>
    <row r="55" spans="1:48" x14ac:dyDescent="0.25">
      <c r="A55" s="259"/>
      <c r="B55" s="17" t="s">
        <v>23</v>
      </c>
      <c r="C55" s="14">
        <v>1459.82</v>
      </c>
      <c r="D55" s="14">
        <v>936.98</v>
      </c>
      <c r="E55" s="14">
        <v>2342.46</v>
      </c>
      <c r="F55" s="14">
        <v>2189.7199999999998</v>
      </c>
      <c r="G55" s="14">
        <v>1405.48</v>
      </c>
      <c r="H55" s="14">
        <v>2342.46</v>
      </c>
      <c r="I55" s="14">
        <v>3193.35</v>
      </c>
      <c r="J55" s="14">
        <v>2049.65</v>
      </c>
      <c r="K55" s="14">
        <v>2342.46</v>
      </c>
      <c r="L55" s="14">
        <v>3649.54</v>
      </c>
      <c r="M55" s="14">
        <v>2342.46</v>
      </c>
      <c r="N55" s="14">
        <v>5474.31</v>
      </c>
      <c r="O55" s="14">
        <v>3513.69</v>
      </c>
      <c r="P55" s="14">
        <v>5839.26</v>
      </c>
      <c r="Q55" s="14">
        <v>3747.94</v>
      </c>
      <c r="R55" s="14">
        <v>5474.31</v>
      </c>
      <c r="S55" s="14">
        <v>3513.69</v>
      </c>
      <c r="T55" s="14">
        <v>4744.3999999999996</v>
      </c>
      <c r="U55" s="14">
        <v>3045.2</v>
      </c>
      <c r="V55" s="14">
        <v>3649.54</v>
      </c>
      <c r="W55" s="14">
        <v>2342.46</v>
      </c>
      <c r="X55" s="257"/>
      <c r="Z55" s="259"/>
      <c r="AA55" s="17" t="s">
        <v>23</v>
      </c>
      <c r="AB55" s="14">
        <v>1459.82</v>
      </c>
      <c r="AC55" s="14">
        <v>2189.7199999999998</v>
      </c>
      <c r="AD55" s="14">
        <v>3193.35</v>
      </c>
      <c r="AE55" s="14">
        <v>3649.54</v>
      </c>
      <c r="AF55" s="14">
        <v>5474.31</v>
      </c>
      <c r="AG55" s="14">
        <v>5839.26</v>
      </c>
      <c r="AH55" s="14">
        <v>5474.31</v>
      </c>
      <c r="AI55" s="14">
        <v>4744.3999999999996</v>
      </c>
      <c r="AJ55" s="14">
        <v>3649.54</v>
      </c>
      <c r="AM55" s="259"/>
      <c r="AN55" s="17" t="s">
        <v>23</v>
      </c>
      <c r="AO55" s="14">
        <v>936.98</v>
      </c>
      <c r="AP55" s="14">
        <v>1405.48</v>
      </c>
      <c r="AQ55" s="14">
        <v>2049.65</v>
      </c>
      <c r="AR55" s="14">
        <v>2342.46</v>
      </c>
      <c r="AS55" s="14">
        <v>3513.69</v>
      </c>
      <c r="AT55" s="14">
        <v>3747.94</v>
      </c>
      <c r="AU55" s="14">
        <v>3045.2</v>
      </c>
      <c r="AV55" s="257"/>
    </row>
    <row r="56" spans="1:48" x14ac:dyDescent="0.25">
      <c r="A56" s="259"/>
      <c r="B56" s="17" t="s">
        <v>24</v>
      </c>
      <c r="C56" s="14">
        <v>1459.82</v>
      </c>
      <c r="D56" s="14">
        <v>936.98</v>
      </c>
      <c r="E56" s="14">
        <v>2342.46</v>
      </c>
      <c r="F56" s="14">
        <v>2189.7199999999998</v>
      </c>
      <c r="G56" s="14">
        <v>1405.48</v>
      </c>
      <c r="H56" s="14">
        <v>2342.46</v>
      </c>
      <c r="I56" s="14">
        <v>3193.35</v>
      </c>
      <c r="J56" s="14">
        <v>2049.65</v>
      </c>
      <c r="K56" s="14">
        <v>2342.46</v>
      </c>
      <c r="L56" s="14">
        <v>3649.54</v>
      </c>
      <c r="M56" s="14">
        <v>2342.46</v>
      </c>
      <c r="N56" s="14">
        <v>5474.31</v>
      </c>
      <c r="O56" s="14">
        <v>3513.69</v>
      </c>
      <c r="P56" s="14">
        <v>5839.26</v>
      </c>
      <c r="Q56" s="14">
        <v>3747.94</v>
      </c>
      <c r="R56" s="14">
        <v>5474.31</v>
      </c>
      <c r="S56" s="14">
        <v>3513.69</v>
      </c>
      <c r="T56" s="14">
        <v>4744.3999999999996</v>
      </c>
      <c r="U56" s="14">
        <v>3045.2</v>
      </c>
      <c r="V56" s="14">
        <v>3649.54</v>
      </c>
      <c r="W56" s="14">
        <v>2342.46</v>
      </c>
      <c r="X56" s="257"/>
      <c r="Z56" s="259"/>
      <c r="AA56" s="17" t="s">
        <v>24</v>
      </c>
      <c r="AB56" s="14">
        <v>1459.82</v>
      </c>
      <c r="AC56" s="14">
        <v>2189.7199999999998</v>
      </c>
      <c r="AD56" s="14">
        <v>3193.35</v>
      </c>
      <c r="AE56" s="14">
        <v>3649.54</v>
      </c>
      <c r="AF56" s="14">
        <v>5474.31</v>
      </c>
      <c r="AG56" s="14">
        <v>5839.26</v>
      </c>
      <c r="AH56" s="14">
        <v>5474.31</v>
      </c>
      <c r="AI56" s="14">
        <v>4744.3999999999996</v>
      </c>
      <c r="AJ56" s="14">
        <v>3649.54</v>
      </c>
      <c r="AM56" s="259"/>
      <c r="AN56" s="17" t="s">
        <v>24</v>
      </c>
      <c r="AO56" s="14">
        <v>936.98</v>
      </c>
      <c r="AP56" s="14">
        <v>1405.48</v>
      </c>
      <c r="AQ56" s="14">
        <v>2049.65</v>
      </c>
      <c r="AR56" s="14">
        <v>2342.46</v>
      </c>
      <c r="AS56" s="14">
        <v>3513.69</v>
      </c>
      <c r="AT56" s="14">
        <v>3747.94</v>
      </c>
      <c r="AU56" s="14">
        <v>3045.2</v>
      </c>
      <c r="AV56" s="257"/>
    </row>
    <row r="57" spans="1:48" x14ac:dyDescent="0.25">
      <c r="A57" s="259"/>
      <c r="B57" s="17" t="s">
        <v>25</v>
      </c>
      <c r="C57" s="14">
        <v>1459.82</v>
      </c>
      <c r="D57" s="14">
        <v>936.98</v>
      </c>
      <c r="E57" s="14">
        <v>2342.46</v>
      </c>
      <c r="F57" s="14">
        <v>2189.7199999999998</v>
      </c>
      <c r="G57" s="14">
        <v>1405.48</v>
      </c>
      <c r="H57" s="14">
        <v>2342.46</v>
      </c>
      <c r="I57" s="14">
        <v>3193.35</v>
      </c>
      <c r="J57" s="14">
        <v>2049.65</v>
      </c>
      <c r="K57" s="14">
        <v>2342.46</v>
      </c>
      <c r="L57" s="14">
        <v>3649.54</v>
      </c>
      <c r="M57" s="14">
        <v>2342.46</v>
      </c>
      <c r="N57" s="14">
        <v>5474.31</v>
      </c>
      <c r="O57" s="14">
        <v>3513.69</v>
      </c>
      <c r="P57" s="14">
        <v>5839.26</v>
      </c>
      <c r="Q57" s="14">
        <v>3747.94</v>
      </c>
      <c r="R57" s="14">
        <v>5474.31</v>
      </c>
      <c r="S57" s="14">
        <v>3513.69</v>
      </c>
      <c r="T57" s="14">
        <v>4744.3999999999996</v>
      </c>
      <c r="U57" s="14">
        <v>3045.2</v>
      </c>
      <c r="V57" s="14">
        <v>3649.54</v>
      </c>
      <c r="W57" s="14">
        <v>2342.46</v>
      </c>
      <c r="X57" s="257"/>
      <c r="Z57" s="259"/>
      <c r="AA57" s="17" t="s">
        <v>25</v>
      </c>
      <c r="AB57" s="14">
        <v>1459.82</v>
      </c>
      <c r="AC57" s="14">
        <v>2189.7199999999998</v>
      </c>
      <c r="AD57" s="14">
        <v>3193.35</v>
      </c>
      <c r="AE57" s="14">
        <v>3649.54</v>
      </c>
      <c r="AF57" s="14">
        <v>5474.31</v>
      </c>
      <c r="AG57" s="14">
        <v>5839.26</v>
      </c>
      <c r="AH57" s="14">
        <v>5474.31</v>
      </c>
      <c r="AI57" s="14">
        <v>4744.3999999999996</v>
      </c>
      <c r="AJ57" s="14">
        <v>3649.54</v>
      </c>
      <c r="AM57" s="259"/>
      <c r="AN57" s="17" t="s">
        <v>25</v>
      </c>
      <c r="AO57" s="14">
        <v>936.98</v>
      </c>
      <c r="AP57" s="14">
        <v>1405.48</v>
      </c>
      <c r="AQ57" s="14">
        <v>2049.65</v>
      </c>
      <c r="AR57" s="14">
        <v>2342.46</v>
      </c>
      <c r="AS57" s="14">
        <v>3513.69</v>
      </c>
      <c r="AT57" s="14">
        <v>3747.94</v>
      </c>
      <c r="AU57" s="14">
        <v>3045.2</v>
      </c>
      <c r="AV57" s="257"/>
    </row>
    <row r="58" spans="1:48" x14ac:dyDescent="0.25">
      <c r="A58" s="259"/>
      <c r="B58" s="17" t="s">
        <v>28</v>
      </c>
      <c r="C58" s="14">
        <v>1459.82</v>
      </c>
      <c r="D58" s="14">
        <v>936.98</v>
      </c>
      <c r="E58" s="14">
        <v>2342.46</v>
      </c>
      <c r="F58" s="14">
        <v>2189.7199999999998</v>
      </c>
      <c r="G58" s="14">
        <v>1405.48</v>
      </c>
      <c r="H58" s="14">
        <v>2342.46</v>
      </c>
      <c r="I58" s="14">
        <v>3193.35</v>
      </c>
      <c r="J58" s="14">
        <v>2049.65</v>
      </c>
      <c r="K58" s="14">
        <v>2342.46</v>
      </c>
      <c r="L58" s="14">
        <v>3649.54</v>
      </c>
      <c r="M58" s="14">
        <v>2342.46</v>
      </c>
      <c r="N58" s="14">
        <v>5474.31</v>
      </c>
      <c r="O58" s="14">
        <v>3513.69</v>
      </c>
      <c r="P58" s="14">
        <v>5839.26</v>
      </c>
      <c r="Q58" s="14">
        <v>3747.94</v>
      </c>
      <c r="R58" s="14">
        <v>5474.31</v>
      </c>
      <c r="S58" s="14">
        <v>3513.69</v>
      </c>
      <c r="T58" s="14">
        <v>4744.3999999999996</v>
      </c>
      <c r="U58" s="14">
        <v>3045.2</v>
      </c>
      <c r="V58" s="14">
        <v>3649.54</v>
      </c>
      <c r="W58" s="14">
        <v>2342.46</v>
      </c>
      <c r="X58" s="257"/>
      <c r="Z58" s="259"/>
      <c r="AA58" s="17" t="s">
        <v>28</v>
      </c>
      <c r="AB58" s="14">
        <v>1459.82</v>
      </c>
      <c r="AC58" s="14">
        <v>2189.7199999999998</v>
      </c>
      <c r="AD58" s="14">
        <v>3193.35</v>
      </c>
      <c r="AE58" s="14">
        <v>3649.54</v>
      </c>
      <c r="AF58" s="14">
        <v>5474.31</v>
      </c>
      <c r="AG58" s="14">
        <v>5839.26</v>
      </c>
      <c r="AH58" s="14">
        <v>5474.31</v>
      </c>
      <c r="AI58" s="14">
        <v>4744.3999999999996</v>
      </c>
      <c r="AJ58" s="14">
        <v>3649.54</v>
      </c>
      <c r="AM58" s="259"/>
      <c r="AN58" s="17" t="s">
        <v>28</v>
      </c>
      <c r="AO58" s="14">
        <v>936.98</v>
      </c>
      <c r="AP58" s="14">
        <v>1405.48</v>
      </c>
      <c r="AQ58" s="14">
        <v>2049.65</v>
      </c>
      <c r="AR58" s="14">
        <v>2342.46</v>
      </c>
      <c r="AS58" s="14">
        <v>3513.69</v>
      </c>
      <c r="AT58" s="14">
        <v>3747.94</v>
      </c>
      <c r="AU58" s="14">
        <v>3045.2</v>
      </c>
      <c r="AV58" s="257"/>
    </row>
    <row r="59" spans="1:48" x14ac:dyDescent="0.25">
      <c r="A59" s="259"/>
      <c r="B59" s="17" t="s">
        <v>29</v>
      </c>
      <c r="C59" s="14">
        <v>1459.82</v>
      </c>
      <c r="D59" s="14">
        <v>936.98</v>
      </c>
      <c r="E59" s="14">
        <v>2342.46</v>
      </c>
      <c r="F59" s="14">
        <v>2189.7199999999998</v>
      </c>
      <c r="G59" s="14">
        <v>1405.48</v>
      </c>
      <c r="H59" s="14">
        <v>2342.46</v>
      </c>
      <c r="I59" s="14">
        <v>3193.35</v>
      </c>
      <c r="J59" s="14">
        <v>2049.65</v>
      </c>
      <c r="K59" s="14">
        <v>2342.46</v>
      </c>
      <c r="L59" s="14">
        <v>3649.54</v>
      </c>
      <c r="M59" s="14">
        <v>2342.46</v>
      </c>
      <c r="N59" s="14">
        <v>5474.31</v>
      </c>
      <c r="O59" s="14">
        <v>3513.69</v>
      </c>
      <c r="P59" s="14">
        <v>5839.26</v>
      </c>
      <c r="Q59" s="14">
        <v>3747.94</v>
      </c>
      <c r="R59" s="14">
        <v>5474.31</v>
      </c>
      <c r="S59" s="14">
        <v>3513.69</v>
      </c>
      <c r="T59" s="14">
        <v>4744.3999999999996</v>
      </c>
      <c r="U59" s="14">
        <v>3045.2</v>
      </c>
      <c r="V59" s="14">
        <v>3649.54</v>
      </c>
      <c r="W59" s="14">
        <v>2342.46</v>
      </c>
      <c r="X59" s="257"/>
      <c r="Z59" s="259"/>
      <c r="AA59" s="17" t="s">
        <v>29</v>
      </c>
      <c r="AB59" s="14">
        <v>1459.82</v>
      </c>
      <c r="AC59" s="14">
        <v>2189.7199999999998</v>
      </c>
      <c r="AD59" s="14">
        <v>3193.35</v>
      </c>
      <c r="AE59" s="14">
        <v>3649.54</v>
      </c>
      <c r="AF59" s="14">
        <v>5474.31</v>
      </c>
      <c r="AG59" s="14">
        <v>5839.26</v>
      </c>
      <c r="AH59" s="14">
        <v>5474.31</v>
      </c>
      <c r="AI59" s="14">
        <v>4744.3999999999996</v>
      </c>
      <c r="AJ59" s="14">
        <v>3649.54</v>
      </c>
      <c r="AM59" s="259"/>
      <c r="AN59" s="17" t="s">
        <v>29</v>
      </c>
      <c r="AO59" s="14">
        <v>936.98</v>
      </c>
      <c r="AP59" s="14">
        <v>1405.48</v>
      </c>
      <c r="AQ59" s="14">
        <v>2049.65</v>
      </c>
      <c r="AR59" s="14">
        <v>2342.46</v>
      </c>
      <c r="AS59" s="14">
        <v>3513.69</v>
      </c>
      <c r="AT59" s="14">
        <v>3747.94</v>
      </c>
      <c r="AU59" s="14">
        <v>3045.2</v>
      </c>
      <c r="AV59" s="257"/>
    </row>
    <row r="60" spans="1:48" x14ac:dyDescent="0.25">
      <c r="A60" s="259"/>
      <c r="B60" s="17" t="s">
        <v>30</v>
      </c>
      <c r="C60" s="14">
        <v>1459.82</v>
      </c>
      <c r="D60" s="14">
        <v>936.98</v>
      </c>
      <c r="E60" s="14">
        <v>2342.46</v>
      </c>
      <c r="F60" s="14">
        <v>2189.7199999999998</v>
      </c>
      <c r="G60" s="14">
        <v>1405.48</v>
      </c>
      <c r="H60" s="14">
        <v>2342.46</v>
      </c>
      <c r="I60" s="14">
        <v>3193.35</v>
      </c>
      <c r="J60" s="14">
        <v>2049.65</v>
      </c>
      <c r="K60" s="14">
        <v>2342.46</v>
      </c>
      <c r="L60" s="14">
        <v>3649.54</v>
      </c>
      <c r="M60" s="14">
        <v>2342.46</v>
      </c>
      <c r="N60" s="14">
        <v>5474.31</v>
      </c>
      <c r="O60" s="14">
        <v>3513.69</v>
      </c>
      <c r="P60" s="14">
        <v>5839.26</v>
      </c>
      <c r="Q60" s="14">
        <v>3747.94</v>
      </c>
      <c r="R60" s="14">
        <v>5474.31</v>
      </c>
      <c r="S60" s="14">
        <v>3513.69</v>
      </c>
      <c r="T60" s="14">
        <v>4744.3999999999996</v>
      </c>
      <c r="U60" s="14">
        <v>3045.2</v>
      </c>
      <c r="V60" s="14">
        <v>3649.54</v>
      </c>
      <c r="W60" s="14">
        <v>2342.46</v>
      </c>
      <c r="X60" s="257"/>
      <c r="Z60" s="259"/>
      <c r="AA60" s="17" t="s">
        <v>30</v>
      </c>
      <c r="AB60" s="14">
        <v>1459.82</v>
      </c>
      <c r="AC60" s="14">
        <v>2189.7199999999998</v>
      </c>
      <c r="AD60" s="14">
        <v>3193.35</v>
      </c>
      <c r="AE60" s="14">
        <v>3649.54</v>
      </c>
      <c r="AF60" s="14">
        <v>5474.31</v>
      </c>
      <c r="AG60" s="14">
        <v>5839.26</v>
      </c>
      <c r="AH60" s="14">
        <v>5474.31</v>
      </c>
      <c r="AI60" s="14">
        <v>4744.3999999999996</v>
      </c>
      <c r="AJ60" s="14">
        <v>3649.54</v>
      </c>
      <c r="AM60" s="259"/>
      <c r="AN60" s="17" t="s">
        <v>30</v>
      </c>
      <c r="AO60" s="14">
        <v>936.98</v>
      </c>
      <c r="AP60" s="14">
        <v>1405.48</v>
      </c>
      <c r="AQ60" s="14">
        <v>2049.65</v>
      </c>
      <c r="AR60" s="14">
        <v>2342.46</v>
      </c>
      <c r="AS60" s="14">
        <v>3513.69</v>
      </c>
      <c r="AT60" s="14">
        <v>3747.94</v>
      </c>
      <c r="AU60" s="14">
        <v>3045.2</v>
      </c>
      <c r="AV60" s="257"/>
    </row>
    <row r="61" spans="1:48" x14ac:dyDescent="0.25">
      <c r="A61" s="259"/>
      <c r="B61" s="17" t="s">
        <v>31</v>
      </c>
      <c r="C61" s="14">
        <v>1459.82</v>
      </c>
      <c r="D61" s="14">
        <v>936.98</v>
      </c>
      <c r="E61" s="14">
        <v>2342.46</v>
      </c>
      <c r="F61" s="14">
        <v>2189.7199999999998</v>
      </c>
      <c r="G61" s="14">
        <v>1405.48</v>
      </c>
      <c r="H61" s="14">
        <v>2342.46</v>
      </c>
      <c r="I61" s="14">
        <v>3193.35</v>
      </c>
      <c r="J61" s="14">
        <v>2049.65</v>
      </c>
      <c r="K61" s="14">
        <v>2342.46</v>
      </c>
      <c r="L61" s="14">
        <v>3649.54</v>
      </c>
      <c r="M61" s="14">
        <v>2342.46</v>
      </c>
      <c r="N61" s="14">
        <v>5474.31</v>
      </c>
      <c r="O61" s="14">
        <v>3513.69</v>
      </c>
      <c r="P61" s="14">
        <v>5839.26</v>
      </c>
      <c r="Q61" s="14">
        <v>3747.94</v>
      </c>
      <c r="R61" s="14">
        <v>5474.31</v>
      </c>
      <c r="S61" s="14">
        <v>3513.69</v>
      </c>
      <c r="T61" s="14">
        <v>4744.3999999999996</v>
      </c>
      <c r="U61" s="14">
        <v>3045.2</v>
      </c>
      <c r="V61" s="14">
        <v>3649.54</v>
      </c>
      <c r="W61" s="14">
        <v>2342.46</v>
      </c>
      <c r="X61" s="257"/>
      <c r="Z61" s="259"/>
      <c r="AA61" s="17" t="s">
        <v>31</v>
      </c>
      <c r="AB61" s="14">
        <v>1459.82</v>
      </c>
      <c r="AC61" s="14">
        <v>2189.7199999999998</v>
      </c>
      <c r="AD61" s="14">
        <v>3193.35</v>
      </c>
      <c r="AE61" s="14">
        <v>3649.54</v>
      </c>
      <c r="AF61" s="14">
        <v>5474.31</v>
      </c>
      <c r="AG61" s="14">
        <v>5839.26</v>
      </c>
      <c r="AH61" s="14">
        <v>5474.31</v>
      </c>
      <c r="AI61" s="14">
        <v>4744.3999999999996</v>
      </c>
      <c r="AJ61" s="14">
        <v>3649.54</v>
      </c>
      <c r="AM61" s="259"/>
      <c r="AN61" s="17" t="s">
        <v>31</v>
      </c>
      <c r="AO61" s="14">
        <v>936.98</v>
      </c>
      <c r="AP61" s="14">
        <v>1405.48</v>
      </c>
      <c r="AQ61" s="14">
        <v>2049.65</v>
      </c>
      <c r="AR61" s="14">
        <v>2342.46</v>
      </c>
      <c r="AS61" s="14">
        <v>3513.69</v>
      </c>
      <c r="AT61" s="14">
        <v>3747.94</v>
      </c>
      <c r="AU61" s="14">
        <v>3045.2</v>
      </c>
      <c r="AV61" s="257"/>
    </row>
    <row r="62" spans="1:48" x14ac:dyDescent="0.25">
      <c r="A62" s="259"/>
      <c r="B62" s="17" t="s">
        <v>32</v>
      </c>
      <c r="C62" s="14">
        <v>1459.82</v>
      </c>
      <c r="D62" s="14">
        <v>936.98</v>
      </c>
      <c r="E62" s="14">
        <v>2342.46</v>
      </c>
      <c r="F62" s="14">
        <v>2189.7199999999998</v>
      </c>
      <c r="G62" s="14">
        <v>1405.48</v>
      </c>
      <c r="H62" s="14">
        <v>2342.46</v>
      </c>
      <c r="I62" s="14">
        <v>3193.35</v>
      </c>
      <c r="J62" s="14">
        <v>2049.65</v>
      </c>
      <c r="K62" s="14">
        <v>2342.46</v>
      </c>
      <c r="L62" s="14">
        <v>3649.54</v>
      </c>
      <c r="M62" s="14">
        <v>2342.46</v>
      </c>
      <c r="N62" s="14">
        <v>5474.31</v>
      </c>
      <c r="O62" s="14">
        <v>3513.69</v>
      </c>
      <c r="P62" s="14">
        <v>5839.26</v>
      </c>
      <c r="Q62" s="14">
        <v>3747.94</v>
      </c>
      <c r="R62" s="14">
        <v>5474.31</v>
      </c>
      <c r="S62" s="14">
        <v>3513.69</v>
      </c>
      <c r="T62" s="14">
        <v>4744.3999999999996</v>
      </c>
      <c r="U62" s="14">
        <v>3045.2</v>
      </c>
      <c r="V62" s="14">
        <v>3649.54</v>
      </c>
      <c r="W62" s="14">
        <v>2342.46</v>
      </c>
      <c r="X62" s="257"/>
      <c r="Z62" s="259"/>
      <c r="AA62" s="17" t="s">
        <v>32</v>
      </c>
      <c r="AB62" s="14">
        <v>1459.82</v>
      </c>
      <c r="AC62" s="14">
        <v>2189.7199999999998</v>
      </c>
      <c r="AD62" s="14">
        <v>3193.35</v>
      </c>
      <c r="AE62" s="14">
        <v>3649.54</v>
      </c>
      <c r="AF62" s="14">
        <v>5474.31</v>
      </c>
      <c r="AG62" s="14">
        <v>5839.26</v>
      </c>
      <c r="AH62" s="14">
        <v>5474.31</v>
      </c>
      <c r="AI62" s="14">
        <v>4744.3999999999996</v>
      </c>
      <c r="AJ62" s="14">
        <v>3649.54</v>
      </c>
      <c r="AM62" s="259"/>
      <c r="AN62" s="17" t="s">
        <v>32</v>
      </c>
      <c r="AO62" s="14">
        <v>936.98</v>
      </c>
      <c r="AP62" s="14">
        <v>1405.48</v>
      </c>
      <c r="AQ62" s="14">
        <v>2049.65</v>
      </c>
      <c r="AR62" s="14">
        <v>2342.46</v>
      </c>
      <c r="AS62" s="14">
        <v>3513.69</v>
      </c>
      <c r="AT62" s="14">
        <v>3747.94</v>
      </c>
      <c r="AU62" s="14">
        <v>3045.2</v>
      </c>
      <c r="AV62" s="257"/>
    </row>
    <row r="63" spans="1:48" x14ac:dyDescent="0.25">
      <c r="A63" s="259"/>
      <c r="B63" s="17" t="s">
        <v>33</v>
      </c>
      <c r="C63" s="14">
        <v>1459.82</v>
      </c>
      <c r="D63" s="14">
        <v>934.96</v>
      </c>
      <c r="E63" s="14">
        <v>2337.4</v>
      </c>
      <c r="F63" s="14">
        <v>2189.7199999999998</v>
      </c>
      <c r="G63" s="14">
        <v>1402.44</v>
      </c>
      <c r="H63" s="14">
        <v>2337.4</v>
      </c>
      <c r="I63" s="14">
        <v>3193.35</v>
      </c>
      <c r="J63" s="14">
        <v>2045.23</v>
      </c>
      <c r="K63" s="14">
        <v>2337.4</v>
      </c>
      <c r="L63" s="14">
        <v>3649.54</v>
      </c>
      <c r="M63" s="14">
        <v>2337.4</v>
      </c>
      <c r="N63" s="14">
        <v>5474.31</v>
      </c>
      <c r="O63" s="14">
        <v>3506.1</v>
      </c>
      <c r="P63" s="14">
        <v>5839.26</v>
      </c>
      <c r="Q63" s="14">
        <v>3739.84</v>
      </c>
      <c r="R63" s="14">
        <v>5474.31</v>
      </c>
      <c r="S63" s="14">
        <v>3506.1</v>
      </c>
      <c r="T63" s="14">
        <v>4744.3999999999996</v>
      </c>
      <c r="U63" s="14">
        <v>3038.62</v>
      </c>
      <c r="V63" s="14">
        <v>3649.54</v>
      </c>
      <c r="W63" s="14">
        <v>2337.4</v>
      </c>
      <c r="X63" s="257"/>
      <c r="Z63" s="259"/>
      <c r="AA63" s="17" t="s">
        <v>33</v>
      </c>
      <c r="AB63" s="14">
        <v>1459.82</v>
      </c>
      <c r="AC63" s="14">
        <v>2189.7199999999998</v>
      </c>
      <c r="AD63" s="14">
        <v>3193.35</v>
      </c>
      <c r="AE63" s="14">
        <v>3649.54</v>
      </c>
      <c r="AF63" s="14">
        <v>5474.31</v>
      </c>
      <c r="AG63" s="14">
        <v>5839.26</v>
      </c>
      <c r="AH63" s="14">
        <v>5474.31</v>
      </c>
      <c r="AI63" s="14">
        <v>4744.3999999999996</v>
      </c>
      <c r="AJ63" s="14">
        <v>3649.54</v>
      </c>
      <c r="AM63" s="259"/>
      <c r="AN63" s="17" t="s">
        <v>33</v>
      </c>
      <c r="AO63" s="14">
        <v>934.96</v>
      </c>
      <c r="AP63" s="14">
        <v>1402.44</v>
      </c>
      <c r="AQ63" s="14">
        <v>2045.23</v>
      </c>
      <c r="AR63" s="14">
        <v>2337.4</v>
      </c>
      <c r="AS63" s="14">
        <v>3506.1</v>
      </c>
      <c r="AT63" s="14">
        <v>3739.84</v>
      </c>
      <c r="AU63" s="14">
        <v>3038.62</v>
      </c>
      <c r="AV63" s="257"/>
    </row>
    <row r="64" spans="1:48" x14ac:dyDescent="0.25">
      <c r="A64" s="260"/>
      <c r="B64" s="17" t="s">
        <v>34</v>
      </c>
      <c r="C64" s="14">
        <v>1503.9</v>
      </c>
      <c r="D64" s="14">
        <v>962.74</v>
      </c>
      <c r="E64" s="14">
        <v>2406.86</v>
      </c>
      <c r="F64" s="14">
        <v>2255.86</v>
      </c>
      <c r="G64" s="14">
        <v>1444.12</v>
      </c>
      <c r="H64" s="14">
        <v>2406.86</v>
      </c>
      <c r="I64" s="14">
        <v>3289.79</v>
      </c>
      <c r="J64" s="14">
        <v>2106</v>
      </c>
      <c r="K64" s="14">
        <v>2406.86</v>
      </c>
      <c r="L64" s="14">
        <v>3759.76</v>
      </c>
      <c r="M64" s="14">
        <v>2406.86</v>
      </c>
      <c r="N64" s="14">
        <v>5639.64</v>
      </c>
      <c r="O64" s="14">
        <v>3610.29</v>
      </c>
      <c r="P64" s="14">
        <v>6015.62</v>
      </c>
      <c r="Q64" s="14">
        <v>3850.98</v>
      </c>
      <c r="R64" s="14">
        <v>5639.64</v>
      </c>
      <c r="S64" s="14">
        <v>3610.29</v>
      </c>
      <c r="T64" s="14">
        <v>4887.6899999999996</v>
      </c>
      <c r="U64" s="14">
        <v>3128.92</v>
      </c>
      <c r="V64" s="14">
        <v>3759.76</v>
      </c>
      <c r="W64" s="14">
        <v>2406.86</v>
      </c>
      <c r="X64" s="257"/>
      <c r="Z64" s="260"/>
      <c r="AA64" s="17" t="s">
        <v>34</v>
      </c>
      <c r="AB64" s="14">
        <v>1503.9</v>
      </c>
      <c r="AC64" s="14">
        <v>2255.86</v>
      </c>
      <c r="AD64" s="14">
        <v>3289.79</v>
      </c>
      <c r="AE64" s="14">
        <v>3759.76</v>
      </c>
      <c r="AF64" s="14">
        <v>5639.64</v>
      </c>
      <c r="AG64" s="14">
        <v>6015.62</v>
      </c>
      <c r="AH64" s="14">
        <v>5639.64</v>
      </c>
      <c r="AI64" s="14">
        <v>4887.6899999999996</v>
      </c>
      <c r="AJ64" s="14">
        <v>3759.76</v>
      </c>
      <c r="AM64" s="260"/>
      <c r="AN64" s="17" t="s">
        <v>34</v>
      </c>
      <c r="AO64" s="14">
        <v>962.74</v>
      </c>
      <c r="AP64" s="14">
        <v>1444.12</v>
      </c>
      <c r="AQ64" s="14">
        <v>2106</v>
      </c>
      <c r="AR64" s="14">
        <v>2406.86</v>
      </c>
      <c r="AS64" s="14">
        <v>3610.29</v>
      </c>
      <c r="AT64" s="14">
        <v>3850.98</v>
      </c>
      <c r="AU64" s="14">
        <v>3128.92</v>
      </c>
      <c r="AV64" s="257"/>
    </row>
    <row r="65" spans="1:47" x14ac:dyDescent="0.25">
      <c r="A65" s="108"/>
      <c r="B65" s="17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09"/>
      <c r="Z65" s="108"/>
      <c r="AA65" s="17"/>
      <c r="AB65" s="14"/>
      <c r="AC65" s="14"/>
      <c r="AD65" s="14"/>
      <c r="AE65" s="14"/>
      <c r="AF65" s="14"/>
      <c r="AG65" s="14"/>
      <c r="AH65" s="14"/>
      <c r="AI65" s="14"/>
      <c r="AJ65" s="14"/>
      <c r="AM65" s="14"/>
      <c r="AN65" s="14"/>
      <c r="AO65" s="14"/>
      <c r="AP65" s="14"/>
      <c r="AQ65" s="14"/>
      <c r="AR65" s="14"/>
      <c r="AS65" s="14"/>
      <c r="AT65" s="14"/>
      <c r="AU65" s="14"/>
    </row>
    <row r="66" spans="1:47" x14ac:dyDescent="0.25">
      <c r="A66" s="14"/>
      <c r="B66" s="52" t="s">
        <v>457</v>
      </c>
      <c r="C66" s="50">
        <f t="shared" ref="C66:W66" si="0">MAX(C30:C64)</f>
        <v>1898.26</v>
      </c>
      <c r="D66" s="50">
        <f t="shared" si="0"/>
        <v>962.74</v>
      </c>
      <c r="E66" s="50">
        <f t="shared" si="0"/>
        <v>2406.86</v>
      </c>
      <c r="F66" s="50">
        <f t="shared" si="0"/>
        <v>2847.39</v>
      </c>
      <c r="G66" s="50">
        <f t="shared" si="0"/>
        <v>1444.12</v>
      </c>
      <c r="H66" s="50">
        <f t="shared" si="0"/>
        <v>2406.86</v>
      </c>
      <c r="I66" s="50">
        <f t="shared" si="0"/>
        <v>4152.4399999999996</v>
      </c>
      <c r="J66" s="50">
        <f t="shared" si="0"/>
        <v>2106</v>
      </c>
      <c r="K66" s="50">
        <f t="shared" si="0"/>
        <v>2406.86</v>
      </c>
      <c r="L66" s="50">
        <f t="shared" si="0"/>
        <v>4745.6499999999996</v>
      </c>
      <c r="M66" s="50">
        <f t="shared" si="0"/>
        <v>2406.86</v>
      </c>
      <c r="N66" s="50">
        <f t="shared" si="0"/>
        <v>7118.48</v>
      </c>
      <c r="O66" s="50">
        <f t="shared" si="0"/>
        <v>3610.29</v>
      </c>
      <c r="P66" s="50">
        <f t="shared" si="0"/>
        <v>7593.04</v>
      </c>
      <c r="Q66" s="50">
        <f t="shared" si="0"/>
        <v>3850.98</v>
      </c>
      <c r="R66" s="50">
        <f t="shared" si="0"/>
        <v>7118.48</v>
      </c>
      <c r="S66" s="50">
        <f t="shared" si="0"/>
        <v>3610.29</v>
      </c>
      <c r="T66" s="50">
        <f t="shared" si="0"/>
        <v>6169.35</v>
      </c>
      <c r="U66" s="50">
        <f t="shared" si="0"/>
        <v>3128.92</v>
      </c>
      <c r="V66" s="50">
        <f t="shared" si="0"/>
        <v>4745.6499999999996</v>
      </c>
      <c r="W66" s="50">
        <f t="shared" si="0"/>
        <v>2406.86</v>
      </c>
      <c r="Z66" s="14"/>
      <c r="AA66" s="52" t="s">
        <v>457</v>
      </c>
      <c r="AB66" s="50">
        <f t="shared" ref="AB66:AJ66" si="1">MAX(AB30:AB64)</f>
        <v>1898.26</v>
      </c>
      <c r="AC66" s="50">
        <f t="shared" si="1"/>
        <v>2847.39</v>
      </c>
      <c r="AD66" s="50">
        <f t="shared" si="1"/>
        <v>4152.4399999999996</v>
      </c>
      <c r="AE66" s="50">
        <f t="shared" si="1"/>
        <v>4745.6499999999996</v>
      </c>
      <c r="AF66" s="50">
        <f t="shared" si="1"/>
        <v>7118.48</v>
      </c>
      <c r="AG66" s="50">
        <f t="shared" si="1"/>
        <v>7593.04</v>
      </c>
      <c r="AH66" s="50">
        <f t="shared" si="1"/>
        <v>7118.48</v>
      </c>
      <c r="AI66" s="50">
        <f t="shared" si="1"/>
        <v>6169.35</v>
      </c>
      <c r="AJ66" s="50">
        <f t="shared" si="1"/>
        <v>4745.6499999999996</v>
      </c>
      <c r="AM66" s="14"/>
      <c r="AN66" s="52" t="s">
        <v>457</v>
      </c>
      <c r="AO66" s="50">
        <f t="shared" ref="AO66:AU66" si="2">MAX(AO30:AO64)</f>
        <v>962.74</v>
      </c>
      <c r="AP66" s="50">
        <f t="shared" si="2"/>
        <v>1444.12</v>
      </c>
      <c r="AQ66" s="50">
        <f t="shared" si="2"/>
        <v>2106</v>
      </c>
      <c r="AR66" s="50">
        <f t="shared" si="2"/>
        <v>2406.86</v>
      </c>
      <c r="AS66" s="50">
        <f t="shared" si="2"/>
        <v>3610.29</v>
      </c>
      <c r="AT66" s="50">
        <f t="shared" si="2"/>
        <v>3850.98</v>
      </c>
      <c r="AU66" s="50">
        <f t="shared" si="2"/>
        <v>3128.92</v>
      </c>
    </row>
    <row r="67" spans="1:47" x14ac:dyDescent="0.25">
      <c r="A67" s="14"/>
      <c r="B67" s="52" t="s">
        <v>458</v>
      </c>
      <c r="C67" s="50">
        <f t="shared" ref="C67:W67" si="3">MIN(C5:C64)</f>
        <v>1417.16</v>
      </c>
      <c r="D67" s="50">
        <f t="shared" si="3"/>
        <v>680.94</v>
      </c>
      <c r="E67" s="50">
        <f t="shared" si="3"/>
        <v>1702.36</v>
      </c>
      <c r="F67" s="50">
        <f t="shared" si="3"/>
        <v>2125.7399999999998</v>
      </c>
      <c r="G67" s="50">
        <f t="shared" si="3"/>
        <v>1021.42</v>
      </c>
      <c r="H67" s="50">
        <f t="shared" si="3"/>
        <v>1702.36</v>
      </c>
      <c r="I67" s="50">
        <f t="shared" si="3"/>
        <v>3100.04</v>
      </c>
      <c r="J67" s="50">
        <f t="shared" si="3"/>
        <v>1489.57</v>
      </c>
      <c r="K67" s="50">
        <f t="shared" si="3"/>
        <v>1702.36</v>
      </c>
      <c r="L67" s="50">
        <f t="shared" si="3"/>
        <v>3542.9</v>
      </c>
      <c r="M67" s="50">
        <f t="shared" si="3"/>
        <v>1702.36</v>
      </c>
      <c r="N67" s="50">
        <f t="shared" si="3"/>
        <v>5314.35</v>
      </c>
      <c r="O67" s="50">
        <f t="shared" si="3"/>
        <v>2553.54</v>
      </c>
      <c r="P67" s="50">
        <f t="shared" si="3"/>
        <v>5668.64</v>
      </c>
      <c r="Q67" s="50">
        <f t="shared" si="3"/>
        <v>2723.78</v>
      </c>
      <c r="R67" s="50">
        <f t="shared" si="3"/>
        <v>5314.35</v>
      </c>
      <c r="S67" s="50">
        <f t="shared" si="3"/>
        <v>2553.54</v>
      </c>
      <c r="T67" s="50">
        <f t="shared" si="3"/>
        <v>4605.7700000000004</v>
      </c>
      <c r="U67" s="50">
        <f t="shared" si="3"/>
        <v>2213.0700000000002</v>
      </c>
      <c r="V67" s="50">
        <f t="shared" si="3"/>
        <v>3542.9</v>
      </c>
      <c r="W67" s="50">
        <f t="shared" si="3"/>
        <v>1702.36</v>
      </c>
      <c r="Z67" s="14"/>
      <c r="AA67" s="52" t="s">
        <v>458</v>
      </c>
      <c r="AB67" s="50">
        <f t="shared" ref="AB67:AJ67" si="4">MIN(AB5:AB64)</f>
        <v>1417.16</v>
      </c>
      <c r="AC67" s="50">
        <f t="shared" si="4"/>
        <v>2125.7399999999998</v>
      </c>
      <c r="AD67" s="50">
        <f t="shared" si="4"/>
        <v>3100.04</v>
      </c>
      <c r="AE67" s="50">
        <f t="shared" si="4"/>
        <v>3542.9</v>
      </c>
      <c r="AF67" s="50">
        <f t="shared" si="4"/>
        <v>5314.35</v>
      </c>
      <c r="AG67" s="50">
        <f t="shared" si="4"/>
        <v>5668.64</v>
      </c>
      <c r="AH67" s="50">
        <f t="shared" si="4"/>
        <v>5314.35</v>
      </c>
      <c r="AI67" s="50">
        <f t="shared" si="4"/>
        <v>4605.7700000000004</v>
      </c>
      <c r="AJ67" s="50">
        <f t="shared" si="4"/>
        <v>3542.9</v>
      </c>
      <c r="AM67" s="14"/>
      <c r="AN67" s="52" t="s">
        <v>458</v>
      </c>
      <c r="AO67" s="50">
        <f t="shared" ref="AO67:AU67" si="5">MIN(AO5:AO64)</f>
        <v>680.94</v>
      </c>
      <c r="AP67" s="50">
        <f t="shared" si="5"/>
        <v>1021.42</v>
      </c>
      <c r="AQ67" s="50">
        <f t="shared" si="5"/>
        <v>1489.57</v>
      </c>
      <c r="AR67" s="50">
        <f t="shared" si="5"/>
        <v>1702.36</v>
      </c>
      <c r="AS67" s="50">
        <f t="shared" si="5"/>
        <v>2553.54</v>
      </c>
      <c r="AT67" s="50">
        <f t="shared" si="5"/>
        <v>2723.78</v>
      </c>
      <c r="AU67" s="50">
        <f t="shared" si="5"/>
        <v>2213.0700000000002</v>
      </c>
    </row>
    <row r="68" spans="1:47" x14ac:dyDescent="0.25">
      <c r="A68" s="14"/>
      <c r="B68" s="52" t="s">
        <v>456</v>
      </c>
      <c r="C68" s="50">
        <f t="shared" ref="C68:W68" si="6">AVERAGE(C5:C64)</f>
        <v>1642.761666666669</v>
      </c>
      <c r="D68" s="50">
        <f t="shared" si="6"/>
        <v>795.27616666666688</v>
      </c>
      <c r="E68" s="50">
        <f t="shared" si="6"/>
        <v>1988.1960000000015</v>
      </c>
      <c r="F68" s="50">
        <f t="shared" si="6"/>
        <v>2464.1383333333342</v>
      </c>
      <c r="G68" s="50">
        <f t="shared" si="6"/>
        <v>1192.9178333333332</v>
      </c>
      <c r="H68" s="50">
        <f t="shared" si="6"/>
        <v>1988.1960000000015</v>
      </c>
      <c r="I68" s="50">
        <f t="shared" si="6"/>
        <v>3593.5378333333365</v>
      </c>
      <c r="J68" s="50">
        <f t="shared" si="6"/>
        <v>1739.670499999999</v>
      </c>
      <c r="K68" s="50">
        <f t="shared" si="6"/>
        <v>1988.1960000000015</v>
      </c>
      <c r="L68" s="50">
        <f t="shared" si="6"/>
        <v>4106.9006666666692</v>
      </c>
      <c r="M68" s="50">
        <f t="shared" si="6"/>
        <v>1988.1960000000015</v>
      </c>
      <c r="N68" s="50">
        <f t="shared" si="6"/>
        <v>6160.3511666666691</v>
      </c>
      <c r="O68" s="50">
        <f t="shared" si="6"/>
        <v>2982.2925000000005</v>
      </c>
      <c r="P68" s="50">
        <f t="shared" si="6"/>
        <v>6571.039166666671</v>
      </c>
      <c r="Q68" s="50">
        <f t="shared" si="6"/>
        <v>3181.1130000000021</v>
      </c>
      <c r="R68" s="50">
        <f t="shared" si="6"/>
        <v>6160.3511666666691</v>
      </c>
      <c r="S68" s="50">
        <f t="shared" si="6"/>
        <v>2982.2925000000005</v>
      </c>
      <c r="T68" s="50">
        <f t="shared" si="6"/>
        <v>5338.9708333333365</v>
      </c>
      <c r="U68" s="50">
        <f t="shared" si="6"/>
        <v>2584.6523333333339</v>
      </c>
      <c r="V68" s="50">
        <f t="shared" si="6"/>
        <v>4106.9006666666692</v>
      </c>
      <c r="W68" s="50">
        <f t="shared" si="6"/>
        <v>1988.1960000000015</v>
      </c>
      <c r="Z68" s="14"/>
      <c r="AA68" s="52" t="s">
        <v>456</v>
      </c>
      <c r="AB68" s="50">
        <f t="shared" ref="AB68:AJ68" si="7">AVERAGE(AB5:AB64)</f>
        <v>1642.761666666669</v>
      </c>
      <c r="AC68" s="50">
        <f t="shared" si="7"/>
        <v>2464.1383333333342</v>
      </c>
      <c r="AD68" s="50">
        <f t="shared" si="7"/>
        <v>3593.5378333333365</v>
      </c>
      <c r="AE68" s="50">
        <f t="shared" si="7"/>
        <v>4106.9006666666692</v>
      </c>
      <c r="AF68" s="50">
        <f t="shared" si="7"/>
        <v>6160.3511666666691</v>
      </c>
      <c r="AG68" s="50">
        <f t="shared" si="7"/>
        <v>6571.039166666671</v>
      </c>
      <c r="AH68" s="50">
        <f t="shared" si="7"/>
        <v>6160.3511666666691</v>
      </c>
      <c r="AI68" s="50">
        <f t="shared" si="7"/>
        <v>5338.9708333333365</v>
      </c>
      <c r="AJ68" s="50">
        <f t="shared" si="7"/>
        <v>4106.9006666666692</v>
      </c>
      <c r="AM68" s="14"/>
      <c r="AN68" s="52" t="s">
        <v>456</v>
      </c>
      <c r="AO68" s="50">
        <f t="shared" ref="AO68:AU68" si="8">AVERAGE(AO5:AO64)</f>
        <v>795.27616666666688</v>
      </c>
      <c r="AP68" s="50">
        <f t="shared" si="8"/>
        <v>1192.9178333333332</v>
      </c>
      <c r="AQ68" s="50">
        <f t="shared" si="8"/>
        <v>1739.670499999999</v>
      </c>
      <c r="AR68" s="50">
        <f t="shared" si="8"/>
        <v>1988.1960000000015</v>
      </c>
      <c r="AS68" s="50">
        <f t="shared" si="8"/>
        <v>2982.2925000000005</v>
      </c>
      <c r="AT68" s="50">
        <f t="shared" si="8"/>
        <v>3181.1130000000021</v>
      </c>
      <c r="AU68" s="50">
        <f t="shared" si="8"/>
        <v>2584.6523333333339</v>
      </c>
    </row>
    <row r="70" spans="1:47" x14ac:dyDescent="0.25">
      <c r="C70" t="s">
        <v>477</v>
      </c>
      <c r="AA70" s="198" t="s">
        <v>1440</v>
      </c>
      <c r="AB70" s="198"/>
      <c r="AC70" s="198"/>
      <c r="AD70" s="198"/>
      <c r="AE70" s="198"/>
      <c r="AF70" s="198"/>
      <c r="AG70" s="198"/>
      <c r="AH70" s="198"/>
      <c r="AI70" s="198"/>
      <c r="AJ70" s="198"/>
      <c r="AM70" t="s">
        <v>477</v>
      </c>
    </row>
    <row r="71" spans="1:47" x14ac:dyDescent="0.25">
      <c r="AA71" s="209" t="s">
        <v>1</v>
      </c>
      <c r="AB71" s="209" t="s">
        <v>3</v>
      </c>
      <c r="AC71" s="209" t="s">
        <v>4</v>
      </c>
      <c r="AD71" s="212" t="s">
        <v>5</v>
      </c>
      <c r="AE71" s="212" t="s">
        <v>6</v>
      </c>
      <c r="AF71" s="212" t="s">
        <v>7</v>
      </c>
      <c r="AG71" s="212" t="s">
        <v>8</v>
      </c>
      <c r="AH71" s="212" t="s">
        <v>9</v>
      </c>
      <c r="AI71" s="212" t="s">
        <v>10</v>
      </c>
      <c r="AJ71" s="215" t="s">
        <v>11</v>
      </c>
    </row>
    <row r="72" spans="1:47" x14ac:dyDescent="0.25">
      <c r="AA72" s="210"/>
      <c r="AB72" s="210"/>
      <c r="AC72" s="210"/>
      <c r="AD72" s="213"/>
      <c r="AE72" s="213"/>
      <c r="AF72" s="213"/>
      <c r="AG72" s="213"/>
      <c r="AH72" s="213"/>
      <c r="AI72" s="213"/>
      <c r="AJ72" s="216"/>
      <c r="AM72" s="198" t="s">
        <v>1445</v>
      </c>
      <c r="AN72" s="198"/>
      <c r="AO72" s="198"/>
      <c r="AP72" s="198"/>
      <c r="AQ72" s="198"/>
      <c r="AR72" s="198"/>
      <c r="AS72" s="198"/>
      <c r="AT72" s="198"/>
    </row>
    <row r="73" spans="1:47" ht="15" customHeight="1" x14ac:dyDescent="0.25">
      <c r="AA73" s="211"/>
      <c r="AB73" s="211"/>
      <c r="AC73" s="211"/>
      <c r="AD73" s="214"/>
      <c r="AE73" s="214"/>
      <c r="AF73" s="214"/>
      <c r="AG73" s="214"/>
      <c r="AH73" s="214"/>
      <c r="AI73" s="214"/>
      <c r="AJ73" s="217"/>
      <c r="AM73" s="201" t="s">
        <v>1</v>
      </c>
      <c r="AN73" s="215" t="s">
        <v>484</v>
      </c>
      <c r="AO73" s="215" t="s">
        <v>485</v>
      </c>
      <c r="AP73" s="215" t="s">
        <v>486</v>
      </c>
      <c r="AQ73" s="215" t="s">
        <v>489</v>
      </c>
      <c r="AR73" s="215" t="s">
        <v>487</v>
      </c>
      <c r="AS73" s="212" t="s">
        <v>8</v>
      </c>
      <c r="AT73" s="201" t="s">
        <v>10</v>
      </c>
    </row>
    <row r="74" spans="1:47" x14ac:dyDescent="0.25">
      <c r="AA74" s="14">
        <v>2016</v>
      </c>
      <c r="AB74" s="143">
        <f>AVERAGE(AB5:AB16)</f>
        <v>1686.8683333333338</v>
      </c>
      <c r="AC74" s="143">
        <f t="shared" ref="AC74:AI74" si="9">AVERAGE(AC5:AC16)</f>
        <v>2530.2999999999997</v>
      </c>
      <c r="AD74" s="143">
        <f t="shared" si="9"/>
        <v>3690.0216666666661</v>
      </c>
      <c r="AE74" s="143">
        <f t="shared" si="9"/>
        <v>4217.1716666666653</v>
      </c>
      <c r="AF74" s="143">
        <f t="shared" si="9"/>
        <v>6325.7591666666667</v>
      </c>
      <c r="AG74" s="143">
        <f t="shared" si="9"/>
        <v>6747.4724999999999</v>
      </c>
      <c r="AH74" s="143">
        <f t="shared" si="9"/>
        <v>6325.7591666666667</v>
      </c>
      <c r="AI74" s="143">
        <f t="shared" si="9"/>
        <v>5482.3233333333346</v>
      </c>
      <c r="AJ74" s="143">
        <f>AVERAGE(AJ5:AJ16)</f>
        <v>4217.1716666666653</v>
      </c>
      <c r="AM74" s="201"/>
      <c r="AN74" s="216"/>
      <c r="AO74" s="216"/>
      <c r="AP74" s="216"/>
      <c r="AQ74" s="216"/>
      <c r="AR74" s="216"/>
      <c r="AS74" s="213"/>
      <c r="AT74" s="201"/>
    </row>
    <row r="75" spans="1:47" x14ac:dyDescent="0.25">
      <c r="AA75" s="14">
        <v>2017</v>
      </c>
      <c r="AB75" s="143">
        <f>AVERAGE(AB17:AB28)</f>
        <v>1825.3024999999998</v>
      </c>
      <c r="AC75" s="143">
        <f t="shared" ref="AC75:AJ75" si="10">AVERAGE(AC17:AC28)</f>
        <v>2737.9475000000007</v>
      </c>
      <c r="AD75" s="143">
        <f t="shared" si="10"/>
        <v>3992.8425000000002</v>
      </c>
      <c r="AE75" s="143">
        <f t="shared" si="10"/>
        <v>4563.2500000000009</v>
      </c>
      <c r="AF75" s="143">
        <f t="shared" si="10"/>
        <v>6844.8724999999986</v>
      </c>
      <c r="AG75" s="143">
        <f t="shared" si="10"/>
        <v>7301.197500000002</v>
      </c>
      <c r="AH75" s="143">
        <f t="shared" si="10"/>
        <v>6844.8724999999986</v>
      </c>
      <c r="AI75" s="143">
        <f t="shared" si="10"/>
        <v>5932.2250000000013</v>
      </c>
      <c r="AJ75" s="143">
        <f t="shared" si="10"/>
        <v>4563.2500000000009</v>
      </c>
      <c r="AM75" s="201"/>
      <c r="AN75" s="217"/>
      <c r="AO75" s="217"/>
      <c r="AP75" s="217"/>
      <c r="AQ75" s="217"/>
      <c r="AR75" s="217"/>
      <c r="AS75" s="214"/>
      <c r="AT75" s="201"/>
    </row>
    <row r="76" spans="1:47" x14ac:dyDescent="0.25">
      <c r="AA76" s="14">
        <v>2018</v>
      </c>
      <c r="AB76" s="143">
        <f>AVERAGE(AB29:AB40)</f>
        <v>1792.5441666666666</v>
      </c>
      <c r="AC76" s="143">
        <f t="shared" ref="AC76:AJ76" si="11">AVERAGE(AC29:AC40)</f>
        <v>2688.8191666666662</v>
      </c>
      <c r="AD76" s="143">
        <f t="shared" si="11"/>
        <v>3921.1916666666671</v>
      </c>
      <c r="AE76" s="143">
        <f t="shared" si="11"/>
        <v>4481.3633333333337</v>
      </c>
      <c r="AF76" s="143">
        <f t="shared" si="11"/>
        <v>6722.0466666666662</v>
      </c>
      <c r="AG76" s="143">
        <f t="shared" si="11"/>
        <v>7170.182499999999</v>
      </c>
      <c r="AH76" s="143">
        <f t="shared" si="11"/>
        <v>6722.0466666666662</v>
      </c>
      <c r="AI76" s="143">
        <f t="shared" si="11"/>
        <v>5825.7750000000005</v>
      </c>
      <c r="AJ76" s="143">
        <f t="shared" si="11"/>
        <v>4481.3633333333337</v>
      </c>
      <c r="AM76" s="14">
        <v>2016</v>
      </c>
      <c r="AN76" s="143">
        <f>AVERAGE(AO5:AO16)</f>
        <v>725.55583333333345</v>
      </c>
      <c r="AO76" s="143">
        <f t="shared" ref="AO76:AT76" si="12">AVERAGE(AP5:AP16)</f>
        <v>1088.3391666666666</v>
      </c>
      <c r="AP76" s="143">
        <f t="shared" si="12"/>
        <v>1587.1616666666666</v>
      </c>
      <c r="AQ76" s="143">
        <f t="shared" si="12"/>
        <v>1813.8966666666668</v>
      </c>
      <c r="AR76" s="143">
        <f t="shared" si="12"/>
        <v>2720.8441666666668</v>
      </c>
      <c r="AS76" s="143">
        <f t="shared" si="12"/>
        <v>2902.2350000000001</v>
      </c>
      <c r="AT76" s="143">
        <f t="shared" si="12"/>
        <v>2358.0650000000001</v>
      </c>
    </row>
    <row r="77" spans="1:47" x14ac:dyDescent="0.25">
      <c r="AA77" s="14">
        <v>2019</v>
      </c>
      <c r="AB77" s="143">
        <f>AVERAGE(AB41:AB52)</f>
        <v>1445.6000000000001</v>
      </c>
      <c r="AC77" s="143">
        <f t="shared" ref="AC77:AJ77" si="13">AVERAGE(AC41:AC52)</f>
        <v>2168.3933333333334</v>
      </c>
      <c r="AD77" s="143">
        <f t="shared" si="13"/>
        <v>3162.246666666666</v>
      </c>
      <c r="AE77" s="143">
        <f t="shared" si="13"/>
        <v>3613.9933333333338</v>
      </c>
      <c r="AF77" s="143">
        <f t="shared" si="13"/>
        <v>5420.9899999999989</v>
      </c>
      <c r="AG77" s="143">
        <f t="shared" si="13"/>
        <v>5782.3866666666681</v>
      </c>
      <c r="AH77" s="143">
        <f t="shared" si="13"/>
        <v>5420.9899999999989</v>
      </c>
      <c r="AI77" s="143">
        <f t="shared" si="13"/>
        <v>4698.1900000000014</v>
      </c>
      <c r="AJ77" s="143">
        <f t="shared" si="13"/>
        <v>3613.9933333333338</v>
      </c>
      <c r="AM77" s="14">
        <v>2017</v>
      </c>
      <c r="AN77" s="143">
        <f>AVERAGE(AO17:AO28)</f>
        <v>697.70666666666682</v>
      </c>
      <c r="AO77" s="143">
        <f t="shared" ref="AO77:AT77" si="14">AVERAGE(AP17:AP28)</f>
        <v>1046.5641666666666</v>
      </c>
      <c r="AP77" s="143">
        <f t="shared" si="14"/>
        <v>1526.2366666666667</v>
      </c>
      <c r="AQ77" s="143">
        <f t="shared" si="14"/>
        <v>1744.2749999999999</v>
      </c>
      <c r="AR77" s="143">
        <f t="shared" si="14"/>
        <v>2616.4066666666663</v>
      </c>
      <c r="AS77" s="143">
        <f t="shared" si="14"/>
        <v>2790.8358333333331</v>
      </c>
      <c r="AT77" s="143">
        <f t="shared" si="14"/>
        <v>2267.5516666666663</v>
      </c>
    </row>
    <row r="78" spans="1:47" x14ac:dyDescent="0.25">
      <c r="AA78" s="14">
        <v>2020</v>
      </c>
      <c r="AB78" s="143">
        <f>AVERAGE(AB53:AB64)</f>
        <v>1463.4933333333331</v>
      </c>
      <c r="AC78" s="143">
        <f t="shared" ref="AC78:AJ78" si="15">AVERAGE(AC53:AC64)</f>
        <v>2195.231666666667</v>
      </c>
      <c r="AD78" s="143">
        <f t="shared" si="15"/>
        <v>3201.3866666666659</v>
      </c>
      <c r="AE78" s="143">
        <f t="shared" si="15"/>
        <v>3658.7250000000004</v>
      </c>
      <c r="AF78" s="143">
        <f t="shared" si="15"/>
        <v>5488.0874999999987</v>
      </c>
      <c r="AG78" s="143">
        <f t="shared" si="15"/>
        <v>5853.9566666666678</v>
      </c>
      <c r="AH78" s="143">
        <f t="shared" si="15"/>
        <v>5488.0874999999987</v>
      </c>
      <c r="AI78" s="143">
        <f t="shared" si="15"/>
        <v>4756.3408333333346</v>
      </c>
      <c r="AJ78" s="143">
        <f t="shared" si="15"/>
        <v>3658.7250000000004</v>
      </c>
      <c r="AM78" s="14">
        <v>2018</v>
      </c>
      <c r="AN78" s="143">
        <f>AVERAGE(AO29:AO40)</f>
        <v>721.56833333333327</v>
      </c>
      <c r="AO78" s="143">
        <f t="shared" ref="AO78:AT78" si="16">AVERAGE(AP29:AP40)</f>
        <v>1082.3558333333333</v>
      </c>
      <c r="AP78" s="143">
        <f t="shared" si="16"/>
        <v>1578.4349999999997</v>
      </c>
      <c r="AQ78" s="143">
        <f t="shared" si="16"/>
        <v>1803.9283333333333</v>
      </c>
      <c r="AR78" s="143">
        <f t="shared" si="16"/>
        <v>2705.8891666666664</v>
      </c>
      <c r="AS78" s="143">
        <f t="shared" si="16"/>
        <v>2886.2841666666659</v>
      </c>
      <c r="AT78" s="143">
        <f t="shared" si="16"/>
        <v>2345.1016666666674</v>
      </c>
    </row>
    <row r="79" spans="1:47" x14ac:dyDescent="0.25">
      <c r="AM79" s="14">
        <v>2019</v>
      </c>
      <c r="AN79" s="143">
        <f>AVERAGE(AO41:AO52)</f>
        <v>894.38499999999988</v>
      </c>
      <c r="AO79" s="143">
        <f t="shared" ref="AO79:AT79" si="17">AVERAGE(AP41:AP52)</f>
        <v>1341.575</v>
      </c>
      <c r="AP79" s="143">
        <f t="shared" si="17"/>
        <v>1956.4658333333334</v>
      </c>
      <c r="AQ79" s="143">
        <f t="shared" si="17"/>
        <v>2235.9599999999996</v>
      </c>
      <c r="AR79" s="143">
        <f t="shared" si="17"/>
        <v>3353.9424999999997</v>
      </c>
      <c r="AS79" s="143">
        <f t="shared" si="17"/>
        <v>3577.5349999999999</v>
      </c>
      <c r="AT79" s="143">
        <f t="shared" si="17"/>
        <v>2906.7458333333338</v>
      </c>
    </row>
    <row r="80" spans="1:47" x14ac:dyDescent="0.25">
      <c r="AM80" s="14">
        <v>2020</v>
      </c>
      <c r="AN80" s="143">
        <f>AVERAGE(AO53:AO64)</f>
        <v>937.16499999999985</v>
      </c>
      <c r="AO80" s="143">
        <f t="shared" ref="AO80:AT80" si="18">AVERAGE(AP53:AP64)</f>
        <v>1405.7549999999999</v>
      </c>
      <c r="AP80" s="143">
        <f t="shared" si="18"/>
        <v>2050.0533333333333</v>
      </c>
      <c r="AQ80" s="143">
        <f t="shared" si="18"/>
        <v>2342.9199999999996</v>
      </c>
      <c r="AR80" s="143">
        <f t="shared" si="18"/>
        <v>3514.3799999999997</v>
      </c>
      <c r="AS80" s="143">
        <f t="shared" si="18"/>
        <v>3748.6749999999997</v>
      </c>
      <c r="AT80" s="143">
        <f t="shared" si="18"/>
        <v>3045.7975000000006</v>
      </c>
    </row>
    <row r="81" spans="27:46" x14ac:dyDescent="0.25">
      <c r="AA81" s="198" t="s">
        <v>1441</v>
      </c>
      <c r="AB81" s="198"/>
      <c r="AC81" s="198"/>
      <c r="AD81" s="198"/>
      <c r="AE81" s="198"/>
      <c r="AF81" s="198"/>
      <c r="AG81" s="198"/>
      <c r="AH81" s="198"/>
      <c r="AI81" s="198"/>
      <c r="AJ81" s="198"/>
    </row>
    <row r="82" spans="27:46" x14ac:dyDescent="0.25">
      <c r="AA82" s="209" t="s">
        <v>1</v>
      </c>
      <c r="AB82" s="209" t="s">
        <v>3</v>
      </c>
      <c r="AC82" s="209" t="s">
        <v>4</v>
      </c>
      <c r="AD82" s="212" t="s">
        <v>5</v>
      </c>
      <c r="AE82" s="212" t="s">
        <v>6</v>
      </c>
      <c r="AF82" s="212" t="s">
        <v>7</v>
      </c>
      <c r="AG82" s="212" t="s">
        <v>8</v>
      </c>
      <c r="AH82" s="212" t="s">
        <v>9</v>
      </c>
      <c r="AI82" s="212" t="s">
        <v>10</v>
      </c>
      <c r="AJ82" s="215" t="s">
        <v>11</v>
      </c>
      <c r="AM82" s="198" t="s">
        <v>1446</v>
      </c>
      <c r="AN82" s="198"/>
      <c r="AO82" s="198"/>
      <c r="AP82" s="198"/>
      <c r="AQ82" s="198"/>
      <c r="AR82" s="198"/>
      <c r="AS82" s="198"/>
      <c r="AT82" s="198"/>
    </row>
    <row r="83" spans="27:46" x14ac:dyDescent="0.25">
      <c r="AA83" s="210"/>
      <c r="AB83" s="210"/>
      <c r="AC83" s="210"/>
      <c r="AD83" s="213"/>
      <c r="AE83" s="213"/>
      <c r="AF83" s="213"/>
      <c r="AG83" s="213"/>
      <c r="AH83" s="213"/>
      <c r="AI83" s="213"/>
      <c r="AJ83" s="216"/>
      <c r="AM83" s="201" t="s">
        <v>1</v>
      </c>
      <c r="AN83" s="215" t="s">
        <v>484</v>
      </c>
      <c r="AO83" s="215" t="s">
        <v>485</v>
      </c>
      <c r="AP83" s="215" t="s">
        <v>486</v>
      </c>
      <c r="AQ83" s="215" t="s">
        <v>489</v>
      </c>
      <c r="AR83" s="215" t="s">
        <v>487</v>
      </c>
      <c r="AS83" s="212" t="s">
        <v>8</v>
      </c>
      <c r="AT83" s="201" t="s">
        <v>10</v>
      </c>
    </row>
    <row r="84" spans="27:46" x14ac:dyDescent="0.25">
      <c r="AA84" s="211"/>
      <c r="AB84" s="211"/>
      <c r="AC84" s="211"/>
      <c r="AD84" s="214"/>
      <c r="AE84" s="214"/>
      <c r="AF84" s="214"/>
      <c r="AG84" s="214"/>
      <c r="AH84" s="214"/>
      <c r="AI84" s="214"/>
      <c r="AJ84" s="217"/>
      <c r="AM84" s="201"/>
      <c r="AN84" s="216"/>
      <c r="AO84" s="216"/>
      <c r="AP84" s="216"/>
      <c r="AQ84" s="216"/>
      <c r="AR84" s="216"/>
      <c r="AS84" s="213"/>
      <c r="AT84" s="201"/>
    </row>
    <row r="85" spans="27:46" x14ac:dyDescent="0.25">
      <c r="AA85" s="14">
        <v>2016</v>
      </c>
      <c r="AB85" s="143">
        <f>STDEVA(AB5:AB16)</f>
        <v>90.010898717204157</v>
      </c>
      <c r="AC85" s="143">
        <f t="shared" ref="AC85:AJ85" si="19">STDEVA(AC5:AC16)</f>
        <v>135.01030950533843</v>
      </c>
      <c r="AD85" s="143">
        <f t="shared" si="19"/>
        <v>196.89324822596049</v>
      </c>
      <c r="AE85" s="143">
        <f t="shared" si="19"/>
        <v>225.01884421424623</v>
      </c>
      <c r="AF85" s="143">
        <f t="shared" si="19"/>
        <v>337.53063029916513</v>
      </c>
      <c r="AG85" s="143">
        <f t="shared" si="19"/>
        <v>360.02909991289727</v>
      </c>
      <c r="AH85" s="143">
        <f t="shared" si="19"/>
        <v>337.53063029916513</v>
      </c>
      <c r="AI85" s="143">
        <f t="shared" si="19"/>
        <v>292.52636295596062</v>
      </c>
      <c r="AJ85" s="143">
        <f t="shared" si="19"/>
        <v>225.01884421424623</v>
      </c>
      <c r="AM85" s="201"/>
      <c r="AN85" s="217"/>
      <c r="AO85" s="217"/>
      <c r="AP85" s="217"/>
      <c r="AQ85" s="217"/>
      <c r="AR85" s="217"/>
      <c r="AS85" s="214"/>
      <c r="AT85" s="201"/>
    </row>
    <row r="86" spans="27:46" x14ac:dyDescent="0.25">
      <c r="AA86" s="14">
        <v>2017</v>
      </c>
      <c r="AB86" s="143">
        <f>STDEVA(AB17:AB28)</f>
        <v>25.485246400435528</v>
      </c>
      <c r="AC86" s="143">
        <f t="shared" ref="AC86:AJ86" si="20">STDEVA(AC17:AC28)</f>
        <v>38.230130935737421</v>
      </c>
      <c r="AD86" s="143">
        <f t="shared" si="20"/>
        <v>55.750955169151375</v>
      </c>
      <c r="AE86" s="143">
        <f t="shared" si="20"/>
        <v>63.715377336173042</v>
      </c>
      <c r="AF86" s="143">
        <f t="shared" si="20"/>
        <v>95.56854333409062</v>
      </c>
      <c r="AG86" s="143">
        <f t="shared" si="20"/>
        <v>101.94550827191048</v>
      </c>
      <c r="AH86" s="143">
        <f t="shared" si="20"/>
        <v>95.56854333409062</v>
      </c>
      <c r="AI86" s="143">
        <f t="shared" si="20"/>
        <v>82.828181468957581</v>
      </c>
      <c r="AJ86" s="143">
        <f t="shared" si="20"/>
        <v>63.715377336173042</v>
      </c>
      <c r="AM86" s="14">
        <v>2016</v>
      </c>
      <c r="AN86" s="143">
        <f>STDEVA(AO5:AO16)</f>
        <v>41.82256925683096</v>
      </c>
      <c r="AO86" s="143">
        <f t="shared" ref="AO86:AT86" si="21">STDEVA(AP5:AP16)</f>
        <v>62.730470696367988</v>
      </c>
      <c r="AP86" s="143">
        <f t="shared" si="21"/>
        <v>91.482349895617801</v>
      </c>
      <c r="AQ86" s="143">
        <f t="shared" si="21"/>
        <v>104.55399312693845</v>
      </c>
      <c r="AR86" s="143">
        <f t="shared" si="21"/>
        <v>156.83044216653707</v>
      </c>
      <c r="AS86" s="143">
        <f t="shared" si="21"/>
        <v>167.2836548826844</v>
      </c>
      <c r="AT86" s="143">
        <f t="shared" si="21"/>
        <v>135.91834738012912</v>
      </c>
    </row>
    <row r="87" spans="27:46" x14ac:dyDescent="0.25">
      <c r="AA87" s="14">
        <v>2018</v>
      </c>
      <c r="AB87" s="143">
        <f>STDEVA(AB29:AB40)</f>
        <v>177.76045819934876</v>
      </c>
      <c r="AC87" s="143">
        <f t="shared" ref="AC87:AJ87" si="22">STDEVA(AC29:AC40)</f>
        <v>266.64146429439779</v>
      </c>
      <c r="AD87" s="143">
        <f t="shared" si="22"/>
        <v>388.84967864045842</v>
      </c>
      <c r="AE87" s="143">
        <f t="shared" si="22"/>
        <v>444.4019224721801</v>
      </c>
      <c r="AF87" s="143">
        <f t="shared" si="22"/>
        <v>666.60411553066774</v>
      </c>
      <c r="AG87" s="143">
        <f t="shared" si="22"/>
        <v>711.04338676118641</v>
      </c>
      <c r="AH87" s="143">
        <f t="shared" si="22"/>
        <v>666.60411553066774</v>
      </c>
      <c r="AI87" s="143">
        <f t="shared" si="22"/>
        <v>577.72400621278098</v>
      </c>
      <c r="AJ87" s="143">
        <f t="shared" si="22"/>
        <v>444.4019224721801</v>
      </c>
      <c r="AM87" s="14">
        <v>2017</v>
      </c>
      <c r="AN87" s="143">
        <f>STDEVA(AO17:AO28)</f>
        <v>10.157615444342783</v>
      </c>
      <c r="AO87" s="143">
        <f t="shared" ref="AO87:AT87" si="23">STDEVA(AP17:AP28)</f>
        <v>15.232706115659902</v>
      </c>
      <c r="AP87" s="143">
        <f t="shared" si="23"/>
        <v>22.213666282200467</v>
      </c>
      <c r="AQ87" s="143">
        <f t="shared" si="23"/>
        <v>25.393254114930961</v>
      </c>
      <c r="AR87" s="143">
        <f t="shared" si="23"/>
        <v>38.086163875978407</v>
      </c>
      <c r="AS87" s="143">
        <f t="shared" si="23"/>
        <v>40.624391118980206</v>
      </c>
      <c r="AT87" s="143">
        <f t="shared" si="23"/>
        <v>33.00657175151445</v>
      </c>
    </row>
    <row r="88" spans="27:46" x14ac:dyDescent="0.25">
      <c r="AA88" s="14">
        <v>2019</v>
      </c>
      <c r="AB88" s="143">
        <f>STDEVA(AB41:AB52)</f>
        <v>21.004332020713264</v>
      </c>
      <c r="AC88" s="143">
        <f t="shared" ref="AC88:AJ88" si="24">STDEVA(AC41:AC52)</f>
        <v>31.501574371430838</v>
      </c>
      <c r="AD88" s="143">
        <f t="shared" si="24"/>
        <v>45.94266809312613</v>
      </c>
      <c r="AE88" s="143">
        <f t="shared" si="24"/>
        <v>52.505906392144105</v>
      </c>
      <c r="AF88" s="143">
        <f t="shared" si="24"/>
        <v>78.758859588216268</v>
      </c>
      <c r="AG88" s="143">
        <f t="shared" si="24"/>
        <v>84.007480763574947</v>
      </c>
      <c r="AH88" s="143">
        <f t="shared" si="24"/>
        <v>78.758859588216268</v>
      </c>
      <c r="AI88" s="143">
        <f t="shared" si="24"/>
        <v>68.256693577859167</v>
      </c>
      <c r="AJ88" s="143">
        <f t="shared" si="24"/>
        <v>52.505906392144105</v>
      </c>
      <c r="AM88" s="14">
        <v>2018</v>
      </c>
      <c r="AN88" s="143">
        <f>STDEVA(AO29:AO40)</f>
        <v>17.222270905763704</v>
      </c>
      <c r="AO88" s="143">
        <f t="shared" ref="AO88:AT88" si="25">STDEVA(AP29:AP40)</f>
        <v>25.835279775156359</v>
      </c>
      <c r="AP88" s="143">
        <f t="shared" si="25"/>
        <v>37.675968588623036</v>
      </c>
      <c r="AQ88" s="143">
        <f t="shared" si="25"/>
        <v>43.052982334314336</v>
      </c>
      <c r="AR88" s="143">
        <f t="shared" si="25"/>
        <v>64.584356036868328</v>
      </c>
      <c r="AS88" s="143">
        <f t="shared" si="25"/>
        <v>68.888262024070201</v>
      </c>
      <c r="AT88" s="143">
        <f t="shared" si="25"/>
        <v>55.971347188187401</v>
      </c>
    </row>
    <row r="89" spans="27:46" x14ac:dyDescent="0.25">
      <c r="AA89" s="14">
        <v>2020</v>
      </c>
      <c r="AB89" s="143">
        <f>STDEVA(AB53:AB64)</f>
        <v>12.724799932939396</v>
      </c>
      <c r="AC89" s="143">
        <f t="shared" ref="AC89:AJ89" si="26">STDEVA(AC53:AC64)</f>
        <v>19.09297340210102</v>
      </c>
      <c r="AD89" s="143">
        <f t="shared" si="26"/>
        <v>27.839829980323771</v>
      </c>
      <c r="AE89" s="143">
        <f t="shared" si="26"/>
        <v>31.81777333504035</v>
      </c>
      <c r="AF89" s="143">
        <f t="shared" si="26"/>
        <v>47.726660002560394</v>
      </c>
      <c r="AG89" s="143">
        <f t="shared" si="26"/>
        <v>50.91074673714111</v>
      </c>
      <c r="AH89" s="143">
        <f t="shared" si="26"/>
        <v>47.726660002560394</v>
      </c>
      <c r="AI89" s="143">
        <f t="shared" si="26"/>
        <v>41.364260036090727</v>
      </c>
      <c r="AJ89" s="143">
        <f t="shared" si="26"/>
        <v>31.81777333504035</v>
      </c>
      <c r="AM89" s="14">
        <v>2019</v>
      </c>
      <c r="AN89" s="143">
        <f>STDEVA(AO41:AO52)</f>
        <v>46.963808599620833</v>
      </c>
      <c r="AO89" s="143">
        <f t="shared" ref="AO89:AT89" si="27">STDEVA(AP41:AP52)</f>
        <v>70.44360974953976</v>
      </c>
      <c r="AP89" s="143">
        <f t="shared" si="27"/>
        <v>102.73126853887314</v>
      </c>
      <c r="AQ89" s="143">
        <f t="shared" si="27"/>
        <v>117.4074181487849</v>
      </c>
      <c r="AR89" s="143">
        <f t="shared" si="27"/>
        <v>176.11150192807867</v>
      </c>
      <c r="AS89" s="143">
        <f t="shared" si="27"/>
        <v>187.85102784822971</v>
      </c>
      <c r="AT89" s="143">
        <f t="shared" si="27"/>
        <v>152.63004889770278</v>
      </c>
    </row>
    <row r="90" spans="27:46" x14ac:dyDescent="0.25">
      <c r="AM90" s="14">
        <v>2020</v>
      </c>
      <c r="AN90" s="143">
        <f>STDEVA(AO53:AO64)</f>
        <v>10.137050404781993</v>
      </c>
      <c r="AO90" s="143">
        <f t="shared" ref="AO90:AT90" si="28">STDEVA(AP53:AP64)</f>
        <v>15.209667081408179</v>
      </c>
      <c r="AP90" s="143">
        <f t="shared" si="28"/>
        <v>22.177742459638697</v>
      </c>
      <c r="AQ90" s="143">
        <f t="shared" si="28"/>
        <v>25.346717198234476</v>
      </c>
      <c r="AR90" s="143">
        <f t="shared" si="28"/>
        <v>38.020075797351623</v>
      </c>
      <c r="AS90" s="143">
        <f t="shared" si="28"/>
        <v>40.556384207668188</v>
      </c>
      <c r="AT90" s="143">
        <f t="shared" si="28"/>
        <v>32.951550694645917</v>
      </c>
    </row>
    <row r="92" spans="27:46" x14ac:dyDescent="0.25">
      <c r="AA92" s="198" t="s">
        <v>1435</v>
      </c>
      <c r="AB92" s="198"/>
      <c r="AM92" s="198" t="s">
        <v>1435</v>
      </c>
      <c r="AN92" s="198"/>
    </row>
    <row r="93" spans="27:46" x14ac:dyDescent="0.25">
      <c r="AA93" s="107">
        <v>2016</v>
      </c>
      <c r="AB93" s="14">
        <v>5.7000000000000002E-2</v>
      </c>
      <c r="AM93" s="107">
        <v>2016</v>
      </c>
      <c r="AN93" s="14">
        <v>5.7000000000000002E-2</v>
      </c>
    </row>
    <row r="94" spans="27:46" x14ac:dyDescent="0.25">
      <c r="AA94" s="107">
        <v>2017</v>
      </c>
      <c r="AB94" s="132">
        <v>4.0899999999999999E-2</v>
      </c>
      <c r="AM94" s="107">
        <v>2017</v>
      </c>
      <c r="AN94" s="132">
        <v>4.0899999999999999E-2</v>
      </c>
    </row>
    <row r="95" spans="27:46" x14ac:dyDescent="0.25">
      <c r="AA95" s="107">
        <v>2018</v>
      </c>
      <c r="AB95" s="14">
        <v>3.1699999999999999E-2</v>
      </c>
      <c r="AM95" s="107">
        <v>2018</v>
      </c>
      <c r="AN95" s="14">
        <v>3.1699999999999999E-2</v>
      </c>
    </row>
    <row r="96" spans="27:46" x14ac:dyDescent="0.25">
      <c r="AA96" s="107">
        <v>2019</v>
      </c>
      <c r="AB96" s="14">
        <v>3.7999999999999999E-2</v>
      </c>
      <c r="AM96" s="107">
        <v>2019</v>
      </c>
      <c r="AN96" s="14">
        <v>3.7999999999999999E-2</v>
      </c>
    </row>
    <row r="97" spans="27:46" x14ac:dyDescent="0.25">
      <c r="AA97" s="107">
        <v>2020</v>
      </c>
      <c r="AB97" s="14"/>
      <c r="AM97" s="107">
        <v>2020</v>
      </c>
      <c r="AN97" s="14"/>
    </row>
    <row r="100" spans="27:46" x14ac:dyDescent="0.25">
      <c r="AA100" s="198" t="s">
        <v>1444</v>
      </c>
      <c r="AB100" s="198"/>
      <c r="AC100" s="198"/>
      <c r="AD100" s="198"/>
      <c r="AE100" s="198"/>
      <c r="AF100" s="198"/>
      <c r="AG100" s="198"/>
      <c r="AH100" s="198"/>
      <c r="AI100" s="198"/>
      <c r="AJ100" s="198"/>
      <c r="AM100" s="198" t="s">
        <v>1447</v>
      </c>
      <c r="AN100" s="198"/>
      <c r="AO100" s="198"/>
      <c r="AP100" s="198"/>
      <c r="AQ100" s="198"/>
      <c r="AR100" s="198"/>
      <c r="AS100" s="198"/>
      <c r="AT100" s="198"/>
    </row>
    <row r="101" spans="27:46" x14ac:dyDescent="0.25">
      <c r="AA101" s="209"/>
      <c r="AB101" s="209" t="s">
        <v>3</v>
      </c>
      <c r="AC101" s="209" t="s">
        <v>4</v>
      </c>
      <c r="AD101" s="212" t="s">
        <v>5</v>
      </c>
      <c r="AE101" s="212" t="s">
        <v>6</v>
      </c>
      <c r="AF101" s="212" t="s">
        <v>7</v>
      </c>
      <c r="AG101" s="212" t="s">
        <v>8</v>
      </c>
      <c r="AH101" s="212" t="s">
        <v>9</v>
      </c>
      <c r="AI101" s="212" t="s">
        <v>10</v>
      </c>
      <c r="AJ101" s="215" t="s">
        <v>11</v>
      </c>
      <c r="AM101" s="201"/>
      <c r="AN101" s="215" t="s">
        <v>484</v>
      </c>
      <c r="AO101" s="215" t="s">
        <v>485</v>
      </c>
      <c r="AP101" s="215" t="s">
        <v>486</v>
      </c>
      <c r="AQ101" s="215" t="s">
        <v>489</v>
      </c>
      <c r="AR101" s="215" t="s">
        <v>487</v>
      </c>
      <c r="AS101" s="212" t="s">
        <v>8</v>
      </c>
      <c r="AT101" s="201" t="s">
        <v>10</v>
      </c>
    </row>
    <row r="102" spans="27:46" x14ac:dyDescent="0.25">
      <c r="AA102" s="210"/>
      <c r="AB102" s="210"/>
      <c r="AC102" s="210"/>
      <c r="AD102" s="213"/>
      <c r="AE102" s="213"/>
      <c r="AF102" s="213"/>
      <c r="AG102" s="213"/>
      <c r="AH102" s="213"/>
      <c r="AI102" s="213"/>
      <c r="AJ102" s="216"/>
      <c r="AM102" s="201"/>
      <c r="AN102" s="216"/>
      <c r="AO102" s="216"/>
      <c r="AP102" s="216"/>
      <c r="AQ102" s="216"/>
      <c r="AR102" s="216"/>
      <c r="AS102" s="213"/>
      <c r="AT102" s="201"/>
    </row>
    <row r="103" spans="27:46" x14ac:dyDescent="0.25">
      <c r="AA103" s="211"/>
      <c r="AB103" s="211"/>
      <c r="AC103" s="211"/>
      <c r="AD103" s="214"/>
      <c r="AE103" s="214"/>
      <c r="AF103" s="214"/>
      <c r="AG103" s="214"/>
      <c r="AH103" s="214"/>
      <c r="AI103" s="214"/>
      <c r="AJ103" s="217"/>
      <c r="AM103" s="201"/>
      <c r="AN103" s="217"/>
      <c r="AO103" s="217"/>
      <c r="AP103" s="217"/>
      <c r="AQ103" s="217"/>
      <c r="AR103" s="217"/>
      <c r="AS103" s="214"/>
      <c r="AT103" s="201"/>
    </row>
    <row r="104" spans="27:46" x14ac:dyDescent="0.25">
      <c r="AA104" s="107">
        <v>2016</v>
      </c>
      <c r="AB104" s="143">
        <f>AB74*(1+$AB$93)*(1+$AB$94)*(1+$AB$95)*(1+$AB$96)</f>
        <v>1987.5404012179604</v>
      </c>
      <c r="AC104" s="143">
        <f t="shared" ref="AC104:AJ104" si="29">AC74*(1+$AB$93)*(1+$AB$94)*(1+$AB$95)*(1+$AB$96)</f>
        <v>2981.307656220039</v>
      </c>
      <c r="AD104" s="143">
        <f t="shared" si="29"/>
        <v>4347.7413138565244</v>
      </c>
      <c r="AE104" s="143">
        <f t="shared" si="29"/>
        <v>4968.8519849138656</v>
      </c>
      <c r="AF104" s="143">
        <f t="shared" si="29"/>
        <v>7453.2799411087344</v>
      </c>
      <c r="AG104" s="143">
        <f t="shared" si="29"/>
        <v>7950.1606230028729</v>
      </c>
      <c r="AH104" s="143">
        <f t="shared" si="29"/>
        <v>7453.2799411087344</v>
      </c>
      <c r="AI104" s="143">
        <f t="shared" si="29"/>
        <v>6459.5077767618213</v>
      </c>
      <c r="AJ104" s="143">
        <f t="shared" si="29"/>
        <v>4968.8519849138656</v>
      </c>
      <c r="AM104" s="14">
        <v>2016</v>
      </c>
      <c r="AN104" s="143">
        <f>AN76*(1+AN93)*(1+AN94)*(1+AN95)*(1+AN96)</f>
        <v>854.8809077705323</v>
      </c>
      <c r="AO104" s="143">
        <f t="shared" ref="AO104:AT104" si="30">AO76*(1+AO93)*(1+AO94)*(1+AO95)*(1+AO96)</f>
        <v>1088.3391666666666</v>
      </c>
      <c r="AP104" s="143">
        <f t="shared" si="30"/>
        <v>1587.1616666666666</v>
      </c>
      <c r="AQ104" s="143">
        <f t="shared" si="30"/>
        <v>1813.8966666666668</v>
      </c>
      <c r="AR104" s="143">
        <f t="shared" si="30"/>
        <v>2720.8441666666668</v>
      </c>
      <c r="AS104" s="143">
        <f t="shared" si="30"/>
        <v>2902.2350000000001</v>
      </c>
      <c r="AT104" s="143">
        <f t="shared" si="30"/>
        <v>2358.0650000000001</v>
      </c>
    </row>
    <row r="105" spans="27:46" x14ac:dyDescent="0.25">
      <c r="AA105" s="107">
        <v>2017</v>
      </c>
      <c r="AB105" s="143">
        <f>AB75*(1+$AB$94)*(1+$AB$95)*(1+$AB$96)</f>
        <v>2034.6730897464372</v>
      </c>
      <c r="AC105" s="143">
        <f t="shared" ref="AC105:AJ105" si="31">AC75*(1+$AB$94)*(1+$AB$95)*(1+$AB$96)</f>
        <v>3052.0026677159185</v>
      </c>
      <c r="AD105" s="143">
        <f t="shared" si="31"/>
        <v>4450.8398943988132</v>
      </c>
      <c r="AE105" s="143">
        <f t="shared" si="31"/>
        <v>5086.6757574623562</v>
      </c>
      <c r="AF105" s="143">
        <f t="shared" si="31"/>
        <v>7630.0108494320357</v>
      </c>
      <c r="AG105" s="143">
        <f t="shared" si="31"/>
        <v>8138.6784251782747</v>
      </c>
      <c r="AH105" s="143">
        <f t="shared" si="31"/>
        <v>7630.0108494320357</v>
      </c>
      <c r="AI105" s="143">
        <f t="shared" si="31"/>
        <v>6612.6784847010631</v>
      </c>
      <c r="AJ105" s="143">
        <f t="shared" si="31"/>
        <v>5086.6757574623562</v>
      </c>
      <c r="AM105" s="14">
        <v>2017</v>
      </c>
      <c r="AN105" s="143">
        <f>AN77*(1+AN94)*(1+AN95)*(1+AN96)</f>
        <v>777.73682948626583</v>
      </c>
      <c r="AO105" s="143">
        <f t="shared" ref="AO105:AT105" si="32">AO77*(1+AO94)*(1+AO95)*(1+AO96)</f>
        <v>1046.5641666666666</v>
      </c>
      <c r="AP105" s="143">
        <f t="shared" si="32"/>
        <v>1526.2366666666667</v>
      </c>
      <c r="AQ105" s="143">
        <f t="shared" si="32"/>
        <v>1744.2749999999999</v>
      </c>
      <c r="AR105" s="143">
        <f t="shared" si="32"/>
        <v>2616.4066666666663</v>
      </c>
      <c r="AS105" s="143">
        <f t="shared" si="32"/>
        <v>2790.8358333333331</v>
      </c>
      <c r="AT105" s="143">
        <f t="shared" si="32"/>
        <v>2267.5516666666663</v>
      </c>
    </row>
    <row r="106" spans="27:46" x14ac:dyDescent="0.25">
      <c r="AA106" s="107">
        <v>2018</v>
      </c>
      <c r="AB106" s="143">
        <f>AB76*(1+$AB$95)*(1+$AB$96)</f>
        <v>1919.6437937865001</v>
      </c>
      <c r="AC106" s="143">
        <f t="shared" ref="AC106:AJ106" si="33">AC76*(1+$AB$95)*(1+$AB$96)</f>
        <v>2879.4688141514998</v>
      </c>
      <c r="AD106" s="143">
        <f t="shared" si="33"/>
        <v>4199.2221933150004</v>
      </c>
      <c r="AE106" s="143">
        <f t="shared" si="33"/>
        <v>4799.112607938001</v>
      </c>
      <c r="AF106" s="143">
        <f t="shared" si="33"/>
        <v>7198.6706967479995</v>
      </c>
      <c r="AG106" s="143">
        <f t="shared" si="33"/>
        <v>7678.581422089499</v>
      </c>
      <c r="AH106" s="143">
        <f t="shared" si="33"/>
        <v>7198.6706967479995</v>
      </c>
      <c r="AI106" s="143">
        <f t="shared" si="33"/>
        <v>6238.8492460650014</v>
      </c>
      <c r="AJ106" s="143">
        <f t="shared" si="33"/>
        <v>4799.112607938001</v>
      </c>
      <c r="AM106" s="14">
        <v>2018</v>
      </c>
      <c r="AN106" s="143">
        <f>AN78*(1+AN95)*(1+AN96)</f>
        <v>772.73084738099999</v>
      </c>
      <c r="AO106" s="143">
        <f t="shared" ref="AO106:AT106" si="34">AO78*(1+AO95)*(1+AO96)</f>
        <v>1082.3558333333333</v>
      </c>
      <c r="AP106" s="143">
        <f t="shared" si="34"/>
        <v>1578.4349999999997</v>
      </c>
      <c r="AQ106" s="143">
        <f t="shared" si="34"/>
        <v>1803.9283333333333</v>
      </c>
      <c r="AR106" s="143">
        <f t="shared" si="34"/>
        <v>2705.8891666666664</v>
      </c>
      <c r="AS106" s="143">
        <f t="shared" si="34"/>
        <v>2886.2841666666659</v>
      </c>
      <c r="AT106" s="143">
        <f t="shared" si="34"/>
        <v>2345.1016666666674</v>
      </c>
    </row>
    <row r="107" spans="27:46" x14ac:dyDescent="0.25">
      <c r="AA107" s="107">
        <v>2019</v>
      </c>
      <c r="AB107" s="143">
        <f>AB77*(1+$AB$96)</f>
        <v>1500.5328000000002</v>
      </c>
      <c r="AC107" s="143">
        <f t="shared" ref="AC107:AJ107" si="35">AC77*(1+$AB$96)</f>
        <v>2250.7922800000001</v>
      </c>
      <c r="AD107" s="143">
        <f t="shared" si="35"/>
        <v>3282.4120399999993</v>
      </c>
      <c r="AE107" s="143">
        <f t="shared" si="35"/>
        <v>3751.3250800000005</v>
      </c>
      <c r="AF107" s="143">
        <f t="shared" si="35"/>
        <v>5626.987619999999</v>
      </c>
      <c r="AG107" s="143">
        <f t="shared" si="35"/>
        <v>6002.117360000002</v>
      </c>
      <c r="AH107" s="143">
        <f t="shared" si="35"/>
        <v>5626.987619999999</v>
      </c>
      <c r="AI107" s="143">
        <f t="shared" si="35"/>
        <v>4876.7212200000013</v>
      </c>
      <c r="AJ107" s="143">
        <f t="shared" si="35"/>
        <v>3751.3250800000005</v>
      </c>
      <c r="AM107" s="14">
        <v>2019</v>
      </c>
      <c r="AN107" s="143">
        <f>AN79*(1+AN96)</f>
        <v>928.37162999999987</v>
      </c>
      <c r="AO107" s="143">
        <f t="shared" ref="AO107:AT107" si="36">AO79*(1+AO96)</f>
        <v>1341.575</v>
      </c>
      <c r="AP107" s="143">
        <f t="shared" si="36"/>
        <v>1956.4658333333334</v>
      </c>
      <c r="AQ107" s="143">
        <f t="shared" si="36"/>
        <v>2235.9599999999996</v>
      </c>
      <c r="AR107" s="143">
        <f t="shared" si="36"/>
        <v>3353.9424999999997</v>
      </c>
      <c r="AS107" s="143">
        <f t="shared" si="36"/>
        <v>3577.5349999999999</v>
      </c>
      <c r="AT107" s="143">
        <f t="shared" si="36"/>
        <v>2906.7458333333338</v>
      </c>
    </row>
    <row r="108" spans="27:46" x14ac:dyDescent="0.25">
      <c r="AA108" s="107">
        <v>2020</v>
      </c>
      <c r="AB108" s="143">
        <v>1463.4933333333331</v>
      </c>
      <c r="AC108" s="143">
        <v>2195.231666666667</v>
      </c>
      <c r="AD108" s="143">
        <v>3201.3866666666659</v>
      </c>
      <c r="AE108" s="143">
        <v>3658.7250000000004</v>
      </c>
      <c r="AF108" s="143">
        <v>5488.0874999999987</v>
      </c>
      <c r="AG108" s="143">
        <v>5853.9566666666678</v>
      </c>
      <c r="AH108" s="143">
        <v>5488.0874999999987</v>
      </c>
      <c r="AI108" s="143">
        <v>4756.3408333333346</v>
      </c>
      <c r="AJ108" s="143">
        <v>3658.7250000000004</v>
      </c>
      <c r="AM108" s="14">
        <v>2020</v>
      </c>
      <c r="AN108" s="143">
        <v>937.16499999999985</v>
      </c>
      <c r="AO108" s="143">
        <v>1405.7549999999999</v>
      </c>
      <c r="AP108" s="143">
        <v>2050.0533333333333</v>
      </c>
      <c r="AQ108" s="143">
        <v>2342.9199999999996</v>
      </c>
      <c r="AR108" s="143">
        <v>3514.3799999999997</v>
      </c>
      <c r="AS108" s="143">
        <v>3748.6749999999997</v>
      </c>
      <c r="AT108" s="143">
        <v>3045.7975000000006</v>
      </c>
    </row>
    <row r="131" spans="33:42" x14ac:dyDescent="0.25">
      <c r="AG131" s="198" t="s">
        <v>1449</v>
      </c>
      <c r="AH131" s="198"/>
      <c r="AI131" s="198"/>
      <c r="AJ131" s="198"/>
      <c r="AK131" s="198"/>
      <c r="AL131" s="198"/>
      <c r="AM131" s="198"/>
      <c r="AN131" s="198"/>
      <c r="AO131" s="198"/>
      <c r="AP131" s="198"/>
    </row>
    <row r="132" spans="33:42" x14ac:dyDescent="0.25">
      <c r="AG132" s="209"/>
      <c r="AH132" s="209" t="s">
        <v>3</v>
      </c>
      <c r="AI132" s="209" t="s">
        <v>4</v>
      </c>
      <c r="AJ132" s="212" t="s">
        <v>5</v>
      </c>
      <c r="AK132" s="212" t="s">
        <v>6</v>
      </c>
      <c r="AL132" s="212" t="s">
        <v>7</v>
      </c>
      <c r="AM132" s="212" t="s">
        <v>8</v>
      </c>
      <c r="AN132" s="212" t="s">
        <v>9</v>
      </c>
      <c r="AO132" s="212" t="s">
        <v>10</v>
      </c>
      <c r="AP132" s="215" t="s">
        <v>11</v>
      </c>
    </row>
    <row r="133" spans="33:42" x14ac:dyDescent="0.25">
      <c r="AG133" s="210"/>
      <c r="AH133" s="210"/>
      <c r="AI133" s="210"/>
      <c r="AJ133" s="213"/>
      <c r="AK133" s="213"/>
      <c r="AL133" s="213"/>
      <c r="AM133" s="213"/>
      <c r="AN133" s="213"/>
      <c r="AO133" s="213"/>
      <c r="AP133" s="216"/>
    </row>
    <row r="134" spans="33:42" x14ac:dyDescent="0.25">
      <c r="AG134" s="211"/>
      <c r="AH134" s="211"/>
      <c r="AI134" s="211"/>
      <c r="AJ134" s="214"/>
      <c r="AK134" s="214"/>
      <c r="AL134" s="214"/>
      <c r="AM134" s="214"/>
      <c r="AN134" s="214"/>
      <c r="AO134" s="214"/>
      <c r="AP134" s="217"/>
    </row>
    <row r="135" spans="33:42" x14ac:dyDescent="0.25">
      <c r="AG135" s="107">
        <v>2016</v>
      </c>
      <c r="AH135" s="143">
        <f>AB104+10*AN104</f>
        <v>10536.349478923283</v>
      </c>
      <c r="AI135" s="143">
        <f t="shared" ref="AI135:AM135" si="37">AC104+10*AO104</f>
        <v>13864.699322886705</v>
      </c>
      <c r="AJ135" s="143">
        <f t="shared" si="37"/>
        <v>20219.357980523193</v>
      </c>
      <c r="AK135" s="143">
        <f t="shared" si="37"/>
        <v>23107.818651580532</v>
      </c>
      <c r="AL135" s="143">
        <f t="shared" si="37"/>
        <v>34661.721607775398</v>
      </c>
      <c r="AM135" s="143">
        <f t="shared" si="37"/>
        <v>36972.510623002876</v>
      </c>
      <c r="AN135" s="143">
        <f>AH104+10*AR104</f>
        <v>34661.721607775398</v>
      </c>
      <c r="AO135" s="143">
        <f>AI104+10*AT104</f>
        <v>30040.157776761822</v>
      </c>
      <c r="AP135" s="143">
        <f>AJ104+10*AQ104</f>
        <v>23107.818651580532</v>
      </c>
    </row>
    <row r="136" spans="33:42" x14ac:dyDescent="0.25">
      <c r="AG136" s="107">
        <v>2017</v>
      </c>
      <c r="AH136" s="143">
        <f>AB105+10*AN105</f>
        <v>9812.041384609096</v>
      </c>
      <c r="AI136" s="143">
        <f t="shared" ref="AI136:AM136" si="38">AC105+10*AO105</f>
        <v>13517.644334382585</v>
      </c>
      <c r="AJ136" s="143">
        <f t="shared" si="38"/>
        <v>19713.206561065479</v>
      </c>
      <c r="AK136" s="143">
        <f t="shared" si="38"/>
        <v>22529.425757462355</v>
      </c>
      <c r="AL136" s="143">
        <f t="shared" si="38"/>
        <v>33794.077516098696</v>
      </c>
      <c r="AM136" s="143">
        <f t="shared" si="38"/>
        <v>36047.036758511604</v>
      </c>
      <c r="AN136" s="143">
        <f>AH105+10*AR105</f>
        <v>33794.077516098696</v>
      </c>
      <c r="AO136" s="143">
        <f>AI105+10*AT105</f>
        <v>29288.195151367727</v>
      </c>
      <c r="AP136" s="143">
        <f>AJ105+10*AQ105</f>
        <v>22529.425757462355</v>
      </c>
    </row>
    <row r="137" spans="33:42" x14ac:dyDescent="0.25">
      <c r="AG137" s="107">
        <v>2018</v>
      </c>
      <c r="AH137" s="143">
        <f>AB106+10*AN106</f>
        <v>9646.9522675965</v>
      </c>
      <c r="AI137" s="143">
        <f t="shared" ref="AI137:AM137" si="39">AC106+10*AO106</f>
        <v>13703.027147484832</v>
      </c>
      <c r="AJ137" s="143">
        <f t="shared" si="39"/>
        <v>19983.572193314998</v>
      </c>
      <c r="AK137" s="143">
        <f t="shared" si="39"/>
        <v>22838.395941271334</v>
      </c>
      <c r="AL137" s="143">
        <f t="shared" si="39"/>
        <v>34257.562363414661</v>
      </c>
      <c r="AM137" s="143">
        <f t="shared" si="39"/>
        <v>36541.423088756157</v>
      </c>
      <c r="AN137" s="143">
        <f>AH106+10*AR106</f>
        <v>34257.562363414661</v>
      </c>
      <c r="AO137" s="143">
        <f>AI106+10*AT106</f>
        <v>29689.865912731675</v>
      </c>
      <c r="AP137" s="143">
        <f>AJ106+10*AQ106</f>
        <v>22838.395941271334</v>
      </c>
    </row>
    <row r="138" spans="33:42" x14ac:dyDescent="0.25">
      <c r="AG138" s="107">
        <v>2019</v>
      </c>
      <c r="AH138" s="143">
        <f>AB107+10*AN107</f>
        <v>10784.249099999999</v>
      </c>
      <c r="AI138" s="143">
        <f t="shared" ref="AI138:AM138" si="40">AC107+10*AO107</f>
        <v>15666.54228</v>
      </c>
      <c r="AJ138" s="143">
        <f t="shared" si="40"/>
        <v>22847.070373333332</v>
      </c>
      <c r="AK138" s="143">
        <f t="shared" si="40"/>
        <v>26110.925079999994</v>
      </c>
      <c r="AL138" s="143">
        <f t="shared" si="40"/>
        <v>39166.412619999996</v>
      </c>
      <c r="AM138" s="143">
        <f t="shared" si="40"/>
        <v>41777.467360000002</v>
      </c>
      <c r="AN138" s="143">
        <f>AH107+10*AR107</f>
        <v>39166.412619999996</v>
      </c>
      <c r="AO138" s="143">
        <f>AI107+10*AT107</f>
        <v>33944.179553333342</v>
      </c>
      <c r="AP138" s="143">
        <f>AJ107+10*AQ107</f>
        <v>26110.925079999994</v>
      </c>
    </row>
    <row r="139" spans="33:42" x14ac:dyDescent="0.25">
      <c r="AG139" s="107">
        <v>2020</v>
      </c>
      <c r="AH139" s="143">
        <f>AB108+10*AN108</f>
        <v>10835.143333333332</v>
      </c>
      <c r="AI139" s="143">
        <f t="shared" ref="AI139:AM139" si="41">AC108+10*AO108</f>
        <v>16252.781666666666</v>
      </c>
      <c r="AJ139" s="143">
        <f t="shared" si="41"/>
        <v>23701.919999999998</v>
      </c>
      <c r="AK139" s="143">
        <f t="shared" si="41"/>
        <v>27087.924999999996</v>
      </c>
      <c r="AL139" s="143">
        <f t="shared" si="41"/>
        <v>40631.887499999997</v>
      </c>
      <c r="AM139" s="143">
        <f t="shared" si="41"/>
        <v>43340.706666666665</v>
      </c>
      <c r="AN139" s="143">
        <f>AH108+10*AR108</f>
        <v>40631.887499999997</v>
      </c>
      <c r="AO139" s="143">
        <f>AI108+10*AT108</f>
        <v>35214.315833333341</v>
      </c>
      <c r="AP139" s="143">
        <f>AJ108+10*AQ108</f>
        <v>27087.924999999996</v>
      </c>
    </row>
  </sheetData>
  <mergeCells count="150">
    <mergeCell ref="AP132:AP134"/>
    <mergeCell ref="AG131:AP131"/>
    <mergeCell ref="AG132:AG134"/>
    <mergeCell ref="AH132:AH134"/>
    <mergeCell ref="AI132:AI134"/>
    <mergeCell ref="AJ132:AJ134"/>
    <mergeCell ref="AK132:AK134"/>
    <mergeCell ref="AL132:AL134"/>
    <mergeCell ref="AM132:AM134"/>
    <mergeCell ref="AN132:AN134"/>
    <mergeCell ref="AO132:AO134"/>
    <mergeCell ref="AM92:AN92"/>
    <mergeCell ref="AM100:AT100"/>
    <mergeCell ref="AM101:AM103"/>
    <mergeCell ref="AN101:AN103"/>
    <mergeCell ref="AO101:AO103"/>
    <mergeCell ref="AP101:AP103"/>
    <mergeCell ref="AQ101:AQ103"/>
    <mergeCell ref="AR101:AR103"/>
    <mergeCell ref="AS101:AS103"/>
    <mergeCell ref="AT101:AT103"/>
    <mergeCell ref="AQ73:AQ75"/>
    <mergeCell ref="AR73:AR75"/>
    <mergeCell ref="AS73:AS75"/>
    <mergeCell ref="AT73:AT75"/>
    <mergeCell ref="AM72:AT72"/>
    <mergeCell ref="AG101:AG103"/>
    <mergeCell ref="AH101:AH103"/>
    <mergeCell ref="AI101:AI103"/>
    <mergeCell ref="AJ101:AJ103"/>
    <mergeCell ref="AM73:AM75"/>
    <mergeCell ref="AN73:AN75"/>
    <mergeCell ref="AO73:AO75"/>
    <mergeCell ref="AP73:AP75"/>
    <mergeCell ref="AJ82:AJ84"/>
    <mergeCell ref="AJ71:AJ73"/>
    <mergeCell ref="AM82:AT82"/>
    <mergeCell ref="AM83:AM85"/>
    <mergeCell ref="AN83:AN85"/>
    <mergeCell ref="AO83:AO85"/>
    <mergeCell ref="AP83:AP85"/>
    <mergeCell ref="AQ83:AQ85"/>
    <mergeCell ref="AR83:AR85"/>
    <mergeCell ref="AS83:AS85"/>
    <mergeCell ref="AT83:AT85"/>
    <mergeCell ref="AA101:AA103"/>
    <mergeCell ref="AB101:AB103"/>
    <mergeCell ref="AC101:AC103"/>
    <mergeCell ref="AD101:AD103"/>
    <mergeCell ref="AE101:AE103"/>
    <mergeCell ref="AF101:AF103"/>
    <mergeCell ref="AG82:AG84"/>
    <mergeCell ref="AH82:AH84"/>
    <mergeCell ref="AI82:AI84"/>
    <mergeCell ref="AA92:AB92"/>
    <mergeCell ref="AA100:AJ100"/>
    <mergeCell ref="AA70:AJ70"/>
    <mergeCell ref="AA81:AJ81"/>
    <mergeCell ref="AA82:AA84"/>
    <mergeCell ref="AB82:AB84"/>
    <mergeCell ref="AC82:AC84"/>
    <mergeCell ref="AD82:AD84"/>
    <mergeCell ref="AE82:AE84"/>
    <mergeCell ref="AF82:AF84"/>
    <mergeCell ref="AM53:AM64"/>
    <mergeCell ref="AA71:AA73"/>
    <mergeCell ref="AB71:AB73"/>
    <mergeCell ref="AC71:AC73"/>
    <mergeCell ref="AD71:AD73"/>
    <mergeCell ref="AE71:AE73"/>
    <mergeCell ref="AF71:AF73"/>
    <mergeCell ref="AG71:AG73"/>
    <mergeCell ref="AH71:AH73"/>
    <mergeCell ref="AI71:AI73"/>
    <mergeCell ref="AV5:AV9"/>
    <mergeCell ref="X10:X17"/>
    <mergeCell ref="AV10:AV17"/>
    <mergeCell ref="A17:A28"/>
    <mergeCell ref="Z17:Z28"/>
    <mergeCell ref="AM17:AM28"/>
    <mergeCell ref="X18:X23"/>
    <mergeCell ref="AV18:AV23"/>
    <mergeCell ref="X24:X29"/>
    <mergeCell ref="AV24:AV29"/>
    <mergeCell ref="A29:A40"/>
    <mergeCell ref="Z29:Z40"/>
    <mergeCell ref="AM29:AM40"/>
    <mergeCell ref="X30:X64"/>
    <mergeCell ref="AV30:AV64"/>
    <mergeCell ref="A41:A52"/>
    <mergeCell ref="Z41:Z52"/>
    <mergeCell ref="AM41:AM52"/>
    <mergeCell ref="A53:A64"/>
    <mergeCell ref="Z53:Z64"/>
    <mergeCell ref="A5:A16"/>
    <mergeCell ref="X5:X9"/>
    <mergeCell ref="Z5:Z16"/>
    <mergeCell ref="AM5:AM16"/>
    <mergeCell ref="L3:L4"/>
    <mergeCell ref="M3:M4"/>
    <mergeCell ref="N3:N4"/>
    <mergeCell ref="O3:O4"/>
    <mergeCell ref="P3:P4"/>
    <mergeCell ref="Q3:Q4"/>
    <mergeCell ref="C3:C4"/>
    <mergeCell ref="D3:E3"/>
    <mergeCell ref="F3:F4"/>
    <mergeCell ref="G3:H3"/>
    <mergeCell ref="I3:I4"/>
    <mergeCell ref="J3:K3"/>
    <mergeCell ref="AB2:AB4"/>
    <mergeCell ref="AC2:AC4"/>
    <mergeCell ref="AD2:AD4"/>
    <mergeCell ref="AE2:AE4"/>
    <mergeCell ref="AF2:AF4"/>
    <mergeCell ref="AG2:AG4"/>
    <mergeCell ref="AT2:AT4"/>
    <mergeCell ref="AU2:AU4"/>
    <mergeCell ref="AH2:AH4"/>
    <mergeCell ref="AI2:AI4"/>
    <mergeCell ref="AJ2:AJ4"/>
    <mergeCell ref="AM2:AM4"/>
    <mergeCell ref="AN2:AN4"/>
    <mergeCell ref="AO2:AO4"/>
    <mergeCell ref="AR2:AR4"/>
    <mergeCell ref="AS2:AS4"/>
    <mergeCell ref="V3:V4"/>
    <mergeCell ref="W3:W4"/>
    <mergeCell ref="A1:W1"/>
    <mergeCell ref="Z1:AJ1"/>
    <mergeCell ref="AM1:AU1"/>
    <mergeCell ref="A2:A4"/>
    <mergeCell ref="B2:B4"/>
    <mergeCell ref="C2:E2"/>
    <mergeCell ref="F2:H2"/>
    <mergeCell ref="I2:K2"/>
    <mergeCell ref="L2:M2"/>
    <mergeCell ref="N2:O2"/>
    <mergeCell ref="P2:Q2"/>
    <mergeCell ref="R2:S2"/>
    <mergeCell ref="T2:U2"/>
    <mergeCell ref="V2:W2"/>
    <mergeCell ref="Z2:Z4"/>
    <mergeCell ref="AA2:AA4"/>
    <mergeCell ref="R3:R4"/>
    <mergeCell ref="S3:S4"/>
    <mergeCell ref="T3:T4"/>
    <mergeCell ref="U3:U4"/>
    <mergeCell ref="AP2:AP4"/>
    <mergeCell ref="AQ2:AQ4"/>
  </mergeCells>
  <pageMargins left="0.7" right="0.7" top="0.75" bottom="0.75" header="0.3" footer="0.3"/>
  <ignoredErrors>
    <ignoredError sqref="AB74 AB75:AB78 AC74:AJ78 AB85:AJ89 AN76:AT80 AN86:AT90" formulaRange="1"/>
  </ignoredError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D5E06-E66B-41E1-9D03-8F51351CEF44}">
  <sheetPr>
    <tabColor theme="5" tint="0.39997558519241921"/>
  </sheetPr>
  <dimension ref="A1:H101"/>
  <sheetViews>
    <sheetView topLeftCell="A91" workbookViewId="0">
      <selection activeCell="C104" sqref="C104"/>
    </sheetView>
  </sheetViews>
  <sheetFormatPr baseColWidth="10" defaultRowHeight="15" x14ac:dyDescent="0.25"/>
  <sheetData>
    <row r="1" spans="1:8" x14ac:dyDescent="0.25">
      <c r="A1" s="234" t="s">
        <v>495</v>
      </c>
      <c r="B1" s="234"/>
      <c r="C1" s="234"/>
      <c r="D1" s="234"/>
      <c r="E1" s="234"/>
      <c r="F1" s="234"/>
      <c r="G1" s="234"/>
      <c r="H1" s="234"/>
    </row>
    <row r="2" spans="1:8" x14ac:dyDescent="0.25">
      <c r="A2" s="188" t="s">
        <v>1</v>
      </c>
      <c r="B2" s="188" t="s">
        <v>2</v>
      </c>
      <c r="C2" s="190" t="s">
        <v>1429</v>
      </c>
      <c r="D2" s="190" t="s">
        <v>1430</v>
      </c>
      <c r="E2" s="190" t="s">
        <v>1431</v>
      </c>
      <c r="F2" s="190" t="s">
        <v>1427</v>
      </c>
      <c r="G2" s="190" t="s">
        <v>1428</v>
      </c>
      <c r="H2" s="190" t="s">
        <v>1426</v>
      </c>
    </row>
    <row r="3" spans="1:8" x14ac:dyDescent="0.25">
      <c r="A3" s="189"/>
      <c r="B3" s="189"/>
      <c r="C3" s="191"/>
      <c r="D3" s="191"/>
      <c r="E3" s="191"/>
      <c r="F3" s="191"/>
      <c r="G3" s="191"/>
      <c r="H3" s="191"/>
    </row>
    <row r="4" spans="1:8" x14ac:dyDescent="0.25">
      <c r="A4" s="241">
        <v>2016</v>
      </c>
      <c r="B4" s="1" t="s">
        <v>16</v>
      </c>
      <c r="C4" s="116">
        <v>171.76999999999998</v>
      </c>
      <c r="D4" s="116">
        <v>214.71333333333334</v>
      </c>
      <c r="E4" s="116">
        <v>361.94</v>
      </c>
      <c r="F4" s="116">
        <v>425.81333333333333</v>
      </c>
      <c r="G4" s="116">
        <v>510.97666666666663</v>
      </c>
      <c r="H4" s="116">
        <v>468.39333333333337</v>
      </c>
    </row>
    <row r="5" spans="1:8" x14ac:dyDescent="0.25">
      <c r="A5" s="205"/>
      <c r="B5" s="1" t="s">
        <v>22</v>
      </c>
      <c r="C5" s="116">
        <v>173.98666666666668</v>
      </c>
      <c r="D5" s="116">
        <v>217.48666666666668</v>
      </c>
      <c r="E5" s="116">
        <v>367.37000000000006</v>
      </c>
      <c r="F5" s="116">
        <v>432.20000000000005</v>
      </c>
      <c r="G5" s="116">
        <v>518.64</v>
      </c>
      <c r="H5" s="116">
        <v>475.42</v>
      </c>
    </row>
    <row r="6" spans="1:8" x14ac:dyDescent="0.25">
      <c r="A6" s="205"/>
      <c r="B6" s="1" t="s">
        <v>23</v>
      </c>
      <c r="C6" s="116">
        <v>176.21</v>
      </c>
      <c r="D6" s="116">
        <v>220.26</v>
      </c>
      <c r="E6" s="116">
        <v>372.88333333333338</v>
      </c>
      <c r="F6" s="116">
        <v>438.68333333333334</v>
      </c>
      <c r="G6" s="116">
        <v>526.41999999999996</v>
      </c>
      <c r="H6" s="116">
        <v>482.55</v>
      </c>
    </row>
    <row r="7" spans="1:8" x14ac:dyDescent="0.25">
      <c r="A7" s="205"/>
      <c r="B7" s="1" t="s">
        <v>24</v>
      </c>
      <c r="C7" s="116">
        <v>178.10666666666668</v>
      </c>
      <c r="D7" s="116">
        <v>222.63333333333333</v>
      </c>
      <c r="E7" s="116">
        <v>378.47333333333336</v>
      </c>
      <c r="F7" s="116">
        <v>445.26333333333332</v>
      </c>
      <c r="G7" s="116">
        <v>534.31666666666672</v>
      </c>
      <c r="H7" s="116">
        <v>489.78666666666663</v>
      </c>
    </row>
    <row r="8" spans="1:8" x14ac:dyDescent="0.25">
      <c r="A8" s="205"/>
      <c r="B8" s="1" t="s">
        <v>25</v>
      </c>
      <c r="C8" s="116">
        <v>180.77666666666664</v>
      </c>
      <c r="D8" s="116">
        <v>225.97000000000003</v>
      </c>
      <c r="E8" s="116">
        <v>384.15333333333336</v>
      </c>
      <c r="F8" s="116">
        <v>451.94666666666672</v>
      </c>
      <c r="G8" s="116">
        <v>542.33000000000004</v>
      </c>
      <c r="H8" s="116">
        <v>497.13666666666671</v>
      </c>
    </row>
    <row r="9" spans="1:8" x14ac:dyDescent="0.25">
      <c r="A9" s="205"/>
      <c r="B9" s="1" t="s">
        <v>28</v>
      </c>
      <c r="C9" s="116">
        <v>183.48666666666668</v>
      </c>
      <c r="D9" s="116">
        <v>229.36</v>
      </c>
      <c r="E9" s="116">
        <v>389.91333333333336</v>
      </c>
      <c r="F9" s="116">
        <v>458.72333333333336</v>
      </c>
      <c r="G9" s="116">
        <v>550.4666666666667</v>
      </c>
      <c r="H9" s="116">
        <v>504.59666666666664</v>
      </c>
    </row>
    <row r="10" spans="1:8" x14ac:dyDescent="0.25">
      <c r="A10" s="205"/>
      <c r="B10" s="1" t="s">
        <v>29</v>
      </c>
      <c r="C10" s="116">
        <v>186.24</v>
      </c>
      <c r="D10" s="116">
        <v>232.79999999999998</v>
      </c>
      <c r="E10" s="116">
        <v>395.76333333333332</v>
      </c>
      <c r="F10" s="116">
        <v>465.6033333333333</v>
      </c>
      <c r="G10" s="116">
        <v>558.72333333333336</v>
      </c>
      <c r="H10" s="116">
        <v>512.1633333333333</v>
      </c>
    </row>
    <row r="11" spans="1:8" x14ac:dyDescent="0.25">
      <c r="A11" s="205"/>
      <c r="B11" s="1" t="s">
        <v>30</v>
      </c>
      <c r="C11" s="116">
        <v>189.03666666666666</v>
      </c>
      <c r="D11" s="116">
        <v>236.29333333333332</v>
      </c>
      <c r="E11" s="116">
        <v>401.69666666666672</v>
      </c>
      <c r="F11" s="116">
        <v>472.58666666666664</v>
      </c>
      <c r="G11" s="116">
        <v>567.10333333333335</v>
      </c>
      <c r="H11" s="116">
        <v>519.84666666666669</v>
      </c>
    </row>
    <row r="12" spans="1:8" x14ac:dyDescent="0.25">
      <c r="A12" s="205"/>
      <c r="B12" s="1" t="s">
        <v>31</v>
      </c>
      <c r="C12" s="116">
        <v>191.86999999999998</v>
      </c>
      <c r="D12" s="116">
        <v>239.83666666666667</v>
      </c>
      <c r="E12" s="116">
        <v>407.72666666666669</v>
      </c>
      <c r="F12" s="116">
        <v>479.67333333333335</v>
      </c>
      <c r="G12" s="116">
        <v>575.61</v>
      </c>
      <c r="H12" s="116">
        <v>527.64333333333332</v>
      </c>
    </row>
    <row r="13" spans="1:8" x14ac:dyDescent="0.25">
      <c r="A13" s="205"/>
      <c r="B13" s="1" t="s">
        <v>32</v>
      </c>
      <c r="C13" s="116">
        <v>191.77</v>
      </c>
      <c r="D13" s="116">
        <v>239.71333333333334</v>
      </c>
      <c r="E13" s="116">
        <v>397.65666666666669</v>
      </c>
      <c r="F13" s="116">
        <v>467.83</v>
      </c>
      <c r="G13" s="116">
        <v>561.39666666666665</v>
      </c>
      <c r="H13" s="116">
        <v>514.61333333333334</v>
      </c>
    </row>
    <row r="14" spans="1:8" x14ac:dyDescent="0.25">
      <c r="A14" s="205"/>
      <c r="B14" s="1" t="s">
        <v>33</v>
      </c>
      <c r="C14" s="116">
        <v>191.65333333333334</v>
      </c>
      <c r="D14" s="116">
        <v>239.56666666666669</v>
      </c>
      <c r="E14" s="116">
        <v>377.93</v>
      </c>
      <c r="F14" s="116">
        <v>444.61666666666662</v>
      </c>
      <c r="G14" s="116">
        <v>533.54333333333341</v>
      </c>
      <c r="H14" s="116">
        <v>489.08</v>
      </c>
    </row>
    <row r="15" spans="1:8" x14ac:dyDescent="0.25">
      <c r="A15" s="206"/>
      <c r="B15" s="4" t="s">
        <v>34</v>
      </c>
      <c r="C15" s="116">
        <v>191.86666666666665</v>
      </c>
      <c r="D15" s="116">
        <v>239.83666666666667</v>
      </c>
      <c r="E15" s="116">
        <v>386.26</v>
      </c>
      <c r="F15" s="116">
        <v>454.42333333333335</v>
      </c>
      <c r="G15" s="116">
        <v>545.30666666666673</v>
      </c>
      <c r="H15" s="116">
        <v>499.86666666666662</v>
      </c>
    </row>
    <row r="16" spans="1:8" x14ac:dyDescent="0.25">
      <c r="A16" s="202">
        <v>2017</v>
      </c>
      <c r="B16" s="1" t="s">
        <v>16</v>
      </c>
      <c r="C16" s="116">
        <v>192.66666666666666</v>
      </c>
      <c r="D16" s="116">
        <v>240.83</v>
      </c>
      <c r="E16" s="116">
        <v>365.35000000000008</v>
      </c>
      <c r="F16" s="116">
        <v>429.82</v>
      </c>
      <c r="G16" s="116">
        <v>515.78</v>
      </c>
      <c r="H16" s="116">
        <v>472.8</v>
      </c>
    </row>
    <row r="17" spans="1:8" x14ac:dyDescent="0.25">
      <c r="A17" s="203"/>
      <c r="B17" s="1" t="s">
        <v>22</v>
      </c>
      <c r="C17" s="116">
        <v>194.64333333333332</v>
      </c>
      <c r="D17" s="116">
        <v>243.30333333333337</v>
      </c>
      <c r="E17" s="116">
        <v>372.70333333333338</v>
      </c>
      <c r="F17" s="116">
        <v>438.47333333333336</v>
      </c>
      <c r="G17" s="116">
        <v>526.16666666666663</v>
      </c>
      <c r="H17" s="116">
        <v>482.32</v>
      </c>
    </row>
    <row r="18" spans="1:8" x14ac:dyDescent="0.25">
      <c r="A18" s="203"/>
      <c r="B18" s="1" t="s">
        <v>23</v>
      </c>
      <c r="C18" s="116">
        <v>196.59333333333333</v>
      </c>
      <c r="D18" s="116">
        <v>245.74</v>
      </c>
      <c r="E18" s="116">
        <v>391.12666666666672</v>
      </c>
      <c r="F18" s="116">
        <v>460.1466666666667</v>
      </c>
      <c r="G18" s="116">
        <v>552.17999999999995</v>
      </c>
      <c r="H18" s="116">
        <v>506.16333333333336</v>
      </c>
    </row>
    <row r="19" spans="1:8" x14ac:dyDescent="0.25">
      <c r="A19" s="203"/>
      <c r="B19" s="1" t="s">
        <v>24</v>
      </c>
      <c r="C19" s="116">
        <v>197.51666666666665</v>
      </c>
      <c r="D19" s="116">
        <v>246.89333333333332</v>
      </c>
      <c r="E19" s="116">
        <v>379.06666666666666</v>
      </c>
      <c r="F19" s="116">
        <v>445.96333333333331</v>
      </c>
      <c r="G19" s="116">
        <v>535.15666666666664</v>
      </c>
      <c r="H19" s="116">
        <v>490.55999999999995</v>
      </c>
    </row>
    <row r="20" spans="1:8" x14ac:dyDescent="0.25">
      <c r="A20" s="203"/>
      <c r="B20" s="1" t="s">
        <v>25</v>
      </c>
      <c r="C20" s="116">
        <v>198.44333333333336</v>
      </c>
      <c r="D20" s="116">
        <v>248.04999999999998</v>
      </c>
      <c r="E20" s="116">
        <v>370.95333333333338</v>
      </c>
      <c r="F20" s="116">
        <v>436.41333333333336</v>
      </c>
      <c r="G20" s="116">
        <v>523.69999999999993</v>
      </c>
      <c r="H20" s="116">
        <v>480.05333333333334</v>
      </c>
    </row>
    <row r="21" spans="1:8" x14ac:dyDescent="0.25">
      <c r="A21" s="203"/>
      <c r="B21" s="1" t="s">
        <v>28</v>
      </c>
      <c r="C21" s="116">
        <v>198.89000000000001</v>
      </c>
      <c r="D21" s="116">
        <v>248.60999999999999</v>
      </c>
      <c r="E21" s="116">
        <v>365.24</v>
      </c>
      <c r="F21" s="116">
        <v>429.69000000000005</v>
      </c>
      <c r="G21" s="116">
        <v>515.63</v>
      </c>
      <c r="H21" s="116">
        <v>472.65666666666669</v>
      </c>
    </row>
    <row r="22" spans="1:8" x14ac:dyDescent="0.25">
      <c r="A22" s="203"/>
      <c r="B22" s="1" t="s">
        <v>29</v>
      </c>
      <c r="C22" s="116">
        <v>199.12333333333333</v>
      </c>
      <c r="D22" s="116">
        <v>248.9</v>
      </c>
      <c r="E22" s="116">
        <v>383.76666666666665</v>
      </c>
      <c r="F22" s="116">
        <v>451.49</v>
      </c>
      <c r="G22" s="116">
        <v>541.78666666666663</v>
      </c>
      <c r="H22" s="116">
        <v>496.64000000000004</v>
      </c>
    </row>
    <row r="23" spans="1:8" x14ac:dyDescent="0.25">
      <c r="A23" s="203"/>
      <c r="B23" s="1" t="s">
        <v>30</v>
      </c>
      <c r="C23" s="116">
        <v>199.01666666666665</v>
      </c>
      <c r="D23" s="116">
        <v>248.77333333333334</v>
      </c>
      <c r="E23" s="116">
        <v>387.31666666666666</v>
      </c>
      <c r="F23" s="116">
        <v>455.66666666666669</v>
      </c>
      <c r="G23" s="116">
        <v>546.80000000000007</v>
      </c>
      <c r="H23" s="116">
        <v>501.23333333333335</v>
      </c>
    </row>
    <row r="24" spans="1:8" x14ac:dyDescent="0.25">
      <c r="A24" s="203"/>
      <c r="B24" s="1" t="s">
        <v>31</v>
      </c>
      <c r="C24" s="116">
        <v>199.29333333333332</v>
      </c>
      <c r="D24" s="116">
        <v>249.11333333333332</v>
      </c>
      <c r="E24" s="116">
        <v>378.09</v>
      </c>
      <c r="F24" s="116">
        <v>444.80999999999995</v>
      </c>
      <c r="G24" s="116">
        <v>533.77333333333343</v>
      </c>
      <c r="H24" s="116">
        <v>489.28999999999996</v>
      </c>
    </row>
    <row r="25" spans="1:8" x14ac:dyDescent="0.25">
      <c r="A25" s="203"/>
      <c r="B25" s="1" t="s">
        <v>32</v>
      </c>
      <c r="C25" s="116">
        <v>199.38333333333333</v>
      </c>
      <c r="D25" s="116">
        <v>249.22333333333333</v>
      </c>
      <c r="E25" s="116">
        <v>384.19333333333333</v>
      </c>
      <c r="F25" s="116">
        <v>451.99333333333334</v>
      </c>
      <c r="G25" s="116">
        <v>542.39</v>
      </c>
      <c r="H25" s="116">
        <v>497.19</v>
      </c>
    </row>
    <row r="26" spans="1:8" x14ac:dyDescent="0.25">
      <c r="A26" s="203"/>
      <c r="B26" s="1" t="s">
        <v>33</v>
      </c>
      <c r="C26" s="116">
        <v>199.38333333333333</v>
      </c>
      <c r="D26" s="116">
        <v>249.22333333333333</v>
      </c>
      <c r="E26" s="116">
        <v>384.19333333333333</v>
      </c>
      <c r="F26" s="116">
        <v>451.99333333333334</v>
      </c>
      <c r="G26" s="116">
        <v>542.39</v>
      </c>
      <c r="H26" s="116">
        <v>497.19</v>
      </c>
    </row>
    <row r="27" spans="1:8" x14ac:dyDescent="0.25">
      <c r="A27" s="204"/>
      <c r="B27" s="1" t="s">
        <v>34</v>
      </c>
      <c r="C27" s="116">
        <v>199.74</v>
      </c>
      <c r="D27" s="116">
        <v>249.67333333333332</v>
      </c>
      <c r="E27" s="116">
        <v>385.01333333333332</v>
      </c>
      <c r="F27" s="116">
        <v>452.96</v>
      </c>
      <c r="G27" s="116">
        <v>543.55000000000007</v>
      </c>
      <c r="H27" s="116">
        <v>498.25333333333333</v>
      </c>
    </row>
    <row r="28" spans="1:8" x14ac:dyDescent="0.25">
      <c r="A28" s="202">
        <v>2018</v>
      </c>
      <c r="B28" s="1" t="s">
        <v>16</v>
      </c>
      <c r="C28" s="116">
        <v>200.50666666666666</v>
      </c>
      <c r="D28" s="116">
        <v>250.63333333333333</v>
      </c>
      <c r="E28" s="116">
        <v>382.42666666666668</v>
      </c>
      <c r="F28" s="116">
        <v>449.91333333333336</v>
      </c>
      <c r="G28" s="116">
        <v>539.89666666666665</v>
      </c>
      <c r="H28" s="116">
        <v>494.90333333333336</v>
      </c>
    </row>
    <row r="29" spans="1:8" x14ac:dyDescent="0.25">
      <c r="A29" s="203"/>
      <c r="B29" s="1" t="s">
        <v>22</v>
      </c>
      <c r="C29" s="116">
        <v>201.76333333333332</v>
      </c>
      <c r="D29" s="116">
        <v>252.20333333333329</v>
      </c>
      <c r="E29" s="116">
        <v>388.3</v>
      </c>
      <c r="F29" s="116">
        <v>456.82</v>
      </c>
      <c r="G29" s="116">
        <v>548.18999999999994</v>
      </c>
      <c r="H29" s="116">
        <v>502.50333333333333</v>
      </c>
    </row>
    <row r="30" spans="1:8" x14ac:dyDescent="0.25">
      <c r="A30" s="203"/>
      <c r="B30" s="1" t="s">
        <v>23</v>
      </c>
      <c r="C30" s="116">
        <v>203.1933333333333</v>
      </c>
      <c r="D30" s="116">
        <v>253.99</v>
      </c>
      <c r="E30" s="116">
        <v>403.66333333333336</v>
      </c>
      <c r="F30" s="116">
        <v>474.90000000000003</v>
      </c>
      <c r="G30" s="116">
        <v>569.88</v>
      </c>
      <c r="H30" s="116">
        <v>522.39</v>
      </c>
    </row>
    <row r="31" spans="1:8" x14ac:dyDescent="0.25">
      <c r="A31" s="203"/>
      <c r="B31" s="1" t="s">
        <v>24</v>
      </c>
      <c r="C31" s="116">
        <v>203.68333333333331</v>
      </c>
      <c r="D31" s="116">
        <v>254.60333333333335</v>
      </c>
      <c r="E31" s="116">
        <v>398.36999999999995</v>
      </c>
      <c r="F31" s="116">
        <v>468.67666666666668</v>
      </c>
      <c r="G31" s="116">
        <v>562.41</v>
      </c>
      <c r="H31" s="116">
        <v>515.54333333333329</v>
      </c>
    </row>
    <row r="32" spans="1:8" x14ac:dyDescent="0.25">
      <c r="A32" s="203"/>
      <c r="B32" s="1" t="s">
        <v>25</v>
      </c>
      <c r="C32" s="116">
        <v>204.61999999999998</v>
      </c>
      <c r="D32" s="116">
        <v>255.77666666666664</v>
      </c>
      <c r="E32" s="116">
        <v>387.05333333333334</v>
      </c>
      <c r="F32" s="116">
        <v>455.35666666666663</v>
      </c>
      <c r="G32" s="116">
        <v>546.42999999999995</v>
      </c>
      <c r="H32" s="116">
        <v>500.89333333333337</v>
      </c>
    </row>
    <row r="33" spans="1:8" x14ac:dyDescent="0.25">
      <c r="A33" s="203"/>
      <c r="B33" s="1" t="s">
        <v>28</v>
      </c>
      <c r="C33" s="116">
        <v>205.14000000000001</v>
      </c>
      <c r="D33" s="116">
        <v>256.43</v>
      </c>
      <c r="E33" s="116">
        <v>398.75333333333339</v>
      </c>
      <c r="F33" s="116">
        <v>469.11999999999995</v>
      </c>
      <c r="G33" s="116">
        <v>562.94333333333338</v>
      </c>
      <c r="H33" s="116">
        <v>516.03000000000009</v>
      </c>
    </row>
    <row r="34" spans="1:8" x14ac:dyDescent="0.25">
      <c r="A34" s="203"/>
      <c r="B34" s="1" t="s">
        <v>29</v>
      </c>
      <c r="C34" s="116">
        <v>205.46</v>
      </c>
      <c r="D34" s="116">
        <v>256.82333333333332</v>
      </c>
      <c r="E34" s="116">
        <v>406.69333333333333</v>
      </c>
      <c r="F34" s="116">
        <v>478.46333333333331</v>
      </c>
      <c r="G34" s="116">
        <v>574.15666666666664</v>
      </c>
      <c r="H34" s="116">
        <v>526.31000000000006</v>
      </c>
    </row>
    <row r="35" spans="1:8" x14ac:dyDescent="0.25">
      <c r="A35" s="203"/>
      <c r="B35" s="1" t="s">
        <v>30</v>
      </c>
      <c r="C35" s="116">
        <v>205.20000000000002</v>
      </c>
      <c r="D35" s="116">
        <v>256.5</v>
      </c>
      <c r="E35" s="116">
        <v>405.76666666666671</v>
      </c>
      <c r="F35" s="116">
        <v>477.37333333333328</v>
      </c>
      <c r="G35" s="116">
        <v>572.85</v>
      </c>
      <c r="H35" s="116">
        <v>525.11333333333334</v>
      </c>
    </row>
    <row r="36" spans="1:8" x14ac:dyDescent="0.25">
      <c r="A36" s="203"/>
      <c r="B36" s="1" t="s">
        <v>31</v>
      </c>
      <c r="C36" s="116">
        <v>205.44666666666669</v>
      </c>
      <c r="D36" s="116">
        <v>256.80666666666667</v>
      </c>
      <c r="E36" s="116">
        <v>407.23</v>
      </c>
      <c r="F36" s="116">
        <v>479.09</v>
      </c>
      <c r="G36" s="116">
        <v>574.90666666666664</v>
      </c>
      <c r="H36" s="116">
        <v>526.99999999999989</v>
      </c>
    </row>
    <row r="37" spans="1:8" x14ac:dyDescent="0.25">
      <c r="A37" s="203"/>
      <c r="B37" s="1" t="s">
        <v>32</v>
      </c>
      <c r="C37" s="116">
        <v>205.77666666666664</v>
      </c>
      <c r="D37" s="116">
        <v>257.21999999999997</v>
      </c>
      <c r="E37" s="116">
        <v>409.89999999999992</v>
      </c>
      <c r="F37" s="116">
        <v>482.23</v>
      </c>
      <c r="G37" s="116">
        <v>578.67999999999995</v>
      </c>
      <c r="H37" s="116">
        <v>530.45333333333338</v>
      </c>
    </row>
    <row r="38" spans="1:8" x14ac:dyDescent="0.25">
      <c r="A38" s="203"/>
      <c r="B38" s="1" t="s">
        <v>33</v>
      </c>
      <c r="C38" s="116">
        <v>206.02333333333331</v>
      </c>
      <c r="D38" s="116">
        <v>257.53000000000003</v>
      </c>
      <c r="E38" s="116">
        <v>417.85000000000008</v>
      </c>
      <c r="F38" s="116">
        <v>491.59</v>
      </c>
      <c r="G38" s="116">
        <v>589.90666666666664</v>
      </c>
      <c r="H38" s="116">
        <v>540.74666666666667</v>
      </c>
    </row>
    <row r="39" spans="1:8" x14ac:dyDescent="0.25">
      <c r="A39" s="204"/>
      <c r="B39" s="1" t="s">
        <v>34</v>
      </c>
      <c r="C39" s="116">
        <v>206.26666666666665</v>
      </c>
      <c r="D39" s="116">
        <v>257.83333333333331</v>
      </c>
      <c r="E39" s="116">
        <v>408.10999999999996</v>
      </c>
      <c r="F39" s="116">
        <v>480.12999999999994</v>
      </c>
      <c r="G39" s="116">
        <v>576.15333333333331</v>
      </c>
      <c r="H39" s="116">
        <v>528.14</v>
      </c>
    </row>
    <row r="40" spans="1:8" x14ac:dyDescent="0.25">
      <c r="A40" s="202">
        <v>2019</v>
      </c>
      <c r="B40" s="1" t="s">
        <v>16</v>
      </c>
      <c r="C40" s="116">
        <v>206.89000000000001</v>
      </c>
      <c r="D40" s="116">
        <v>258.6133333333334</v>
      </c>
      <c r="E40" s="116">
        <v>411</v>
      </c>
      <c r="F40" s="116">
        <v>483.53</v>
      </c>
      <c r="G40" s="116">
        <v>580.23</v>
      </c>
      <c r="H40" s="116">
        <v>531.88</v>
      </c>
    </row>
    <row r="41" spans="1:8" x14ac:dyDescent="0.25">
      <c r="A41" s="203"/>
      <c r="B41" s="1" t="s">
        <v>22</v>
      </c>
      <c r="C41" s="116">
        <v>208.13000000000002</v>
      </c>
      <c r="D41" s="116">
        <v>260.16333333333336</v>
      </c>
      <c r="E41" s="116">
        <v>420.05333333333334</v>
      </c>
      <c r="F41" s="116">
        <v>494.18</v>
      </c>
      <c r="G41" s="116">
        <v>593.01666666666677</v>
      </c>
      <c r="H41" s="116">
        <v>543.59666666666669</v>
      </c>
    </row>
    <row r="42" spans="1:8" x14ac:dyDescent="0.25">
      <c r="A42" s="203"/>
      <c r="B42" s="1" t="s">
        <v>23</v>
      </c>
      <c r="C42" s="116">
        <v>209.33333333333334</v>
      </c>
      <c r="D42" s="116">
        <v>261.66333333333336</v>
      </c>
      <c r="E42" s="116">
        <v>439.09</v>
      </c>
      <c r="F42" s="116">
        <v>516.57666666666671</v>
      </c>
      <c r="G42" s="116">
        <v>619.89</v>
      </c>
      <c r="H42" s="116">
        <v>568.23333333333323</v>
      </c>
    </row>
    <row r="43" spans="1:8" x14ac:dyDescent="0.25">
      <c r="A43" s="203"/>
      <c r="B43" s="1" t="s">
        <v>24</v>
      </c>
      <c r="C43" s="116">
        <v>210.24</v>
      </c>
      <c r="D43" s="116">
        <v>262.8</v>
      </c>
      <c r="E43" s="116">
        <v>429.19666666666672</v>
      </c>
      <c r="F43" s="116">
        <v>504.94</v>
      </c>
      <c r="G43" s="116">
        <v>605.92333333333329</v>
      </c>
      <c r="H43" s="116">
        <v>555.42999999999995</v>
      </c>
    </row>
    <row r="44" spans="1:8" x14ac:dyDescent="0.25">
      <c r="A44" s="203"/>
      <c r="B44" s="1" t="s">
        <v>25</v>
      </c>
      <c r="C44" s="116">
        <v>211.27333333333331</v>
      </c>
      <c r="D44" s="116">
        <v>264.08999999999997</v>
      </c>
      <c r="E44" s="116">
        <v>414.61666666666662</v>
      </c>
      <c r="F44" s="116">
        <v>487.7833333333333</v>
      </c>
      <c r="G44" s="116">
        <v>585.34333333333336</v>
      </c>
      <c r="H44" s="116">
        <v>536.56333333333328</v>
      </c>
    </row>
    <row r="45" spans="1:8" x14ac:dyDescent="0.25">
      <c r="A45" s="203"/>
      <c r="B45" s="1" t="s">
        <v>28</v>
      </c>
      <c r="C45" s="116">
        <v>211.9366666666667</v>
      </c>
      <c r="D45" s="116">
        <v>264.92</v>
      </c>
      <c r="E45" s="116">
        <v>418.93</v>
      </c>
      <c r="F45" s="116">
        <v>492.85999999999996</v>
      </c>
      <c r="G45" s="116">
        <v>591.43333333333328</v>
      </c>
      <c r="H45" s="116">
        <v>542.14666666666665</v>
      </c>
    </row>
    <row r="46" spans="1:8" x14ac:dyDescent="0.25">
      <c r="A46" s="203"/>
      <c r="B46" s="1" t="s">
        <v>29</v>
      </c>
      <c r="C46" s="116">
        <v>212.49666666666667</v>
      </c>
      <c r="D46" s="116">
        <v>265.62</v>
      </c>
      <c r="E46" s="116">
        <v>420.49333333333334</v>
      </c>
      <c r="F46" s="116">
        <v>494.69333333333333</v>
      </c>
      <c r="G46" s="116">
        <v>593.63333333333333</v>
      </c>
      <c r="H46" s="116">
        <v>544.1633333333333</v>
      </c>
    </row>
    <row r="47" spans="1:8" x14ac:dyDescent="0.25">
      <c r="A47" s="203"/>
      <c r="B47" s="1" t="s">
        <v>30</v>
      </c>
      <c r="C47" s="116">
        <v>212.97000000000003</v>
      </c>
      <c r="D47" s="116">
        <v>266.21666666666664</v>
      </c>
      <c r="E47" s="116">
        <v>430.69333333333333</v>
      </c>
      <c r="F47" s="116">
        <v>506.69666666666672</v>
      </c>
      <c r="G47" s="116">
        <v>608.03666666666663</v>
      </c>
      <c r="H47" s="116">
        <v>557.36666666666667</v>
      </c>
    </row>
    <row r="48" spans="1:8" x14ac:dyDescent="0.25">
      <c r="A48" s="203"/>
      <c r="B48" s="1" t="s">
        <v>31</v>
      </c>
      <c r="C48" s="116">
        <v>213.15666666666667</v>
      </c>
      <c r="D48" s="116">
        <v>266.44666666666666</v>
      </c>
      <c r="E48" s="116">
        <v>426.52</v>
      </c>
      <c r="F48" s="116">
        <v>501.78</v>
      </c>
      <c r="G48" s="116">
        <v>602.14</v>
      </c>
      <c r="H48" s="116">
        <v>551.96333333333325</v>
      </c>
    </row>
    <row r="49" spans="1:8" x14ac:dyDescent="0.25">
      <c r="A49" s="203"/>
      <c r="B49" s="1" t="s">
        <v>32</v>
      </c>
      <c r="C49" s="116">
        <v>213.63333333333333</v>
      </c>
      <c r="D49" s="116">
        <v>267.04333333333335</v>
      </c>
      <c r="E49" s="116">
        <v>433.10333333333341</v>
      </c>
      <c r="F49" s="116">
        <v>509.5333333333333</v>
      </c>
      <c r="G49" s="116">
        <v>611.44333333333327</v>
      </c>
      <c r="H49" s="116">
        <v>560.49</v>
      </c>
    </row>
    <row r="50" spans="1:8" x14ac:dyDescent="0.25">
      <c r="A50" s="203"/>
      <c r="B50" s="1" t="s">
        <v>33</v>
      </c>
      <c r="C50" s="116">
        <v>213.98333333333335</v>
      </c>
      <c r="D50" s="116">
        <v>267.48</v>
      </c>
      <c r="E50" s="116">
        <v>442.10000000000008</v>
      </c>
      <c r="F50" s="116">
        <v>520.12</v>
      </c>
      <c r="G50" s="116">
        <v>624.14333333333332</v>
      </c>
      <c r="H50" s="116">
        <v>572.13</v>
      </c>
    </row>
    <row r="51" spans="1:8" x14ac:dyDescent="0.25">
      <c r="A51" s="204"/>
      <c r="B51" s="1" t="s">
        <v>34</v>
      </c>
      <c r="C51" s="116">
        <v>214.21333333333334</v>
      </c>
      <c r="D51" s="116">
        <v>267.76666666666665</v>
      </c>
      <c r="E51" s="116">
        <v>425.18333333333334</v>
      </c>
      <c r="F51" s="116">
        <v>500.22</v>
      </c>
      <c r="G51" s="116">
        <v>600.2600000000001</v>
      </c>
      <c r="H51" s="116">
        <v>550.23666666666668</v>
      </c>
    </row>
    <row r="52" spans="1:8" x14ac:dyDescent="0.25">
      <c r="A52" s="235">
        <v>2020</v>
      </c>
      <c r="B52" s="1" t="s">
        <v>16</v>
      </c>
      <c r="C52" s="116">
        <v>214.75</v>
      </c>
      <c r="D52" s="116">
        <v>268.44</v>
      </c>
      <c r="E52" s="116">
        <v>425.97</v>
      </c>
      <c r="F52" s="116">
        <v>501.14000000000004</v>
      </c>
      <c r="G52" s="116">
        <v>601.37</v>
      </c>
      <c r="H52" s="116">
        <v>551.25333333333333</v>
      </c>
    </row>
    <row r="53" spans="1:8" x14ac:dyDescent="0.25">
      <c r="A53" s="236"/>
      <c r="B53" s="1" t="s">
        <v>22</v>
      </c>
      <c r="C53" s="116">
        <v>217.72</v>
      </c>
      <c r="D53" s="116">
        <v>272.14999999999998</v>
      </c>
      <c r="E53" s="116">
        <v>462.65666666666669</v>
      </c>
      <c r="F53" s="116">
        <v>544.29999999999995</v>
      </c>
      <c r="G53" s="116">
        <v>653.16</v>
      </c>
      <c r="H53" s="116">
        <v>598.73333333333323</v>
      </c>
    </row>
    <row r="54" spans="1:8" x14ac:dyDescent="0.25">
      <c r="A54" s="236"/>
      <c r="B54" s="1" t="s">
        <v>23</v>
      </c>
      <c r="C54" s="116">
        <v>219.17999999999998</v>
      </c>
      <c r="D54" s="116">
        <v>273.97666666666663</v>
      </c>
      <c r="E54" s="116">
        <v>462.65666666666669</v>
      </c>
      <c r="F54" s="116">
        <v>544.29999999999995</v>
      </c>
      <c r="G54" s="116">
        <v>653.16</v>
      </c>
      <c r="H54" s="116">
        <v>598.73333333333323</v>
      </c>
    </row>
    <row r="55" spans="1:8" x14ac:dyDescent="0.25">
      <c r="A55" s="236"/>
      <c r="B55" s="1" t="s">
        <v>24</v>
      </c>
      <c r="C55" s="116">
        <v>220.41333333333333</v>
      </c>
      <c r="D55" s="116">
        <v>275.52000000000004</v>
      </c>
      <c r="E55" s="116">
        <v>462.65666666666669</v>
      </c>
      <c r="F55" s="116">
        <v>544.29999999999995</v>
      </c>
      <c r="G55" s="116">
        <v>653.16</v>
      </c>
      <c r="H55" s="116">
        <v>598.73333333333323</v>
      </c>
    </row>
    <row r="56" spans="1:8" x14ac:dyDescent="0.25">
      <c r="A56" s="236"/>
      <c r="B56" s="1" t="s">
        <v>25</v>
      </c>
      <c r="C56" s="116">
        <v>220.76999999999998</v>
      </c>
      <c r="D56" s="116">
        <v>275.95999999999998</v>
      </c>
      <c r="E56" s="116">
        <v>462.65666666666669</v>
      </c>
      <c r="F56" s="116">
        <v>544.29999999999995</v>
      </c>
      <c r="G56" s="116">
        <v>653.16</v>
      </c>
      <c r="H56" s="116">
        <v>598.73333333333323</v>
      </c>
    </row>
    <row r="57" spans="1:8" x14ac:dyDescent="0.25">
      <c r="A57" s="236"/>
      <c r="B57" s="1" t="s">
        <v>28</v>
      </c>
      <c r="C57" s="116">
        <v>220.06000000000003</v>
      </c>
      <c r="D57" s="116">
        <v>275.07333333333332</v>
      </c>
      <c r="E57" s="116">
        <v>462.65666666666669</v>
      </c>
      <c r="F57" s="116">
        <v>544.29999999999995</v>
      </c>
      <c r="G57" s="116">
        <v>653.16</v>
      </c>
      <c r="H57" s="116">
        <v>598.73333333333323</v>
      </c>
    </row>
    <row r="58" spans="1:8" x14ac:dyDescent="0.25">
      <c r="A58" s="236"/>
      <c r="B58" s="7" t="s">
        <v>29</v>
      </c>
      <c r="C58" s="116">
        <v>219.24333333333334</v>
      </c>
      <c r="D58" s="116">
        <v>274.06</v>
      </c>
      <c r="E58" s="116">
        <v>462.65666666666669</v>
      </c>
      <c r="F58" s="116">
        <v>544.29999999999995</v>
      </c>
      <c r="G58" s="116">
        <v>653.16</v>
      </c>
      <c r="H58" s="116">
        <v>598.73333333333323</v>
      </c>
    </row>
    <row r="59" spans="1:8" x14ac:dyDescent="0.25">
      <c r="A59" s="236"/>
      <c r="B59" s="7" t="s">
        <v>30</v>
      </c>
      <c r="C59" s="116">
        <v>219.24333333333334</v>
      </c>
      <c r="D59" s="116">
        <v>274.06</v>
      </c>
      <c r="E59" s="116">
        <v>462.65666666666669</v>
      </c>
      <c r="F59" s="116">
        <v>544.29999999999995</v>
      </c>
      <c r="G59" s="116">
        <v>653.16</v>
      </c>
      <c r="H59" s="116">
        <v>598.73333333333323</v>
      </c>
    </row>
    <row r="60" spans="1:8" x14ac:dyDescent="0.25">
      <c r="A60" s="236"/>
      <c r="B60" s="7" t="s">
        <v>31</v>
      </c>
      <c r="C60" s="116">
        <v>219.22333333333336</v>
      </c>
      <c r="D60" s="116">
        <v>274.02999999999997</v>
      </c>
      <c r="E60" s="116">
        <v>462.65666666666669</v>
      </c>
      <c r="F60" s="116">
        <v>544.29999999999995</v>
      </c>
      <c r="G60" s="116">
        <v>653.16</v>
      </c>
      <c r="H60" s="116">
        <v>598.73333333333323</v>
      </c>
    </row>
    <row r="61" spans="1:8" x14ac:dyDescent="0.25">
      <c r="A61" s="236"/>
      <c r="B61" s="7" t="s">
        <v>32</v>
      </c>
      <c r="C61" s="116">
        <v>219.22333333333336</v>
      </c>
      <c r="D61" s="116">
        <v>274.02999999999997</v>
      </c>
      <c r="E61" s="116">
        <v>462.65666666666669</v>
      </c>
      <c r="F61" s="116">
        <v>544.29999999999995</v>
      </c>
      <c r="G61" s="116">
        <v>653.16</v>
      </c>
      <c r="H61" s="116">
        <v>598.73333333333323</v>
      </c>
    </row>
    <row r="62" spans="1:8" x14ac:dyDescent="0.25">
      <c r="A62" s="236"/>
      <c r="B62" s="8" t="s">
        <v>33</v>
      </c>
      <c r="C62" s="115">
        <v>219.1</v>
      </c>
      <c r="D62" s="115">
        <v>273.87333333333333</v>
      </c>
      <c r="E62" s="115">
        <v>462.65666666666669</v>
      </c>
      <c r="F62" s="115">
        <v>544.29999999999995</v>
      </c>
      <c r="G62" s="115">
        <v>653.16</v>
      </c>
      <c r="H62" s="115">
        <v>598.73333333333323</v>
      </c>
    </row>
    <row r="63" spans="1:8" x14ac:dyDescent="0.25">
      <c r="A63" s="237"/>
      <c r="B63" s="17" t="s">
        <v>34</v>
      </c>
      <c r="C63" s="127">
        <v>218.80999999999997</v>
      </c>
      <c r="D63" s="127">
        <v>273.51</v>
      </c>
      <c r="E63" s="127">
        <v>464.97</v>
      </c>
      <c r="F63" s="127">
        <v>547.02333333333343</v>
      </c>
      <c r="G63" s="127">
        <v>656.42666666666662</v>
      </c>
      <c r="H63" s="127">
        <v>601.72333333333336</v>
      </c>
    </row>
    <row r="66" spans="1:7" x14ac:dyDescent="0.25">
      <c r="A66" s="239" t="s">
        <v>1450</v>
      </c>
      <c r="B66" s="239"/>
      <c r="C66" s="239"/>
      <c r="D66" s="239"/>
      <c r="E66" s="239"/>
      <c r="F66" s="239"/>
      <c r="G66" s="239"/>
    </row>
    <row r="67" spans="1:7" x14ac:dyDescent="0.25">
      <c r="A67" s="196" t="s">
        <v>1</v>
      </c>
      <c r="B67" s="274" t="s">
        <v>1429</v>
      </c>
      <c r="C67" s="274" t="s">
        <v>1430</v>
      </c>
      <c r="D67" s="274" t="s">
        <v>1431</v>
      </c>
      <c r="E67" s="274" t="s">
        <v>1427</v>
      </c>
      <c r="F67" s="274" t="s">
        <v>1428</v>
      </c>
      <c r="G67" s="274" t="s">
        <v>1426</v>
      </c>
    </row>
    <row r="68" spans="1:7" x14ac:dyDescent="0.25">
      <c r="A68" s="196"/>
      <c r="B68" s="274"/>
      <c r="C68" s="274"/>
      <c r="D68" s="274"/>
      <c r="E68" s="274"/>
      <c r="F68" s="274"/>
      <c r="G68" s="274"/>
    </row>
    <row r="69" spans="1:7" x14ac:dyDescent="0.25">
      <c r="A69" s="107">
        <v>2016</v>
      </c>
      <c r="B69" s="114">
        <f>AVERAGE(C4:C15)</f>
        <v>183.89777777777775</v>
      </c>
      <c r="C69" s="114">
        <f t="shared" ref="C69:G69" si="0">AVERAGE(D4:D15)</f>
        <v>229.87249999999997</v>
      </c>
      <c r="D69" s="114">
        <f t="shared" si="0"/>
        <v>385.1472222222223</v>
      </c>
      <c r="E69" s="114">
        <f t="shared" si="0"/>
        <v>453.11361111111114</v>
      </c>
      <c r="F69" s="114">
        <f t="shared" si="0"/>
        <v>543.73611111111097</v>
      </c>
      <c r="G69" s="114">
        <f t="shared" si="0"/>
        <v>498.42472222222227</v>
      </c>
    </row>
    <row r="70" spans="1:7" x14ac:dyDescent="0.25">
      <c r="A70" s="107">
        <v>2017</v>
      </c>
      <c r="B70" s="114">
        <f>AVERAGE(C16:C27)</f>
        <v>197.89111111111106</v>
      </c>
      <c r="C70" s="114">
        <f t="shared" ref="C70:G70" si="1">AVERAGE(D16:D27)</f>
        <v>247.36111111111111</v>
      </c>
      <c r="D70" s="114">
        <f t="shared" si="1"/>
        <v>378.91777777777776</v>
      </c>
      <c r="E70" s="114">
        <f t="shared" si="1"/>
        <v>445.78500000000008</v>
      </c>
      <c r="F70" s="114">
        <f t="shared" si="1"/>
        <v>534.94194444444452</v>
      </c>
      <c r="G70" s="114">
        <f t="shared" si="1"/>
        <v>490.3624999999999</v>
      </c>
    </row>
    <row r="71" spans="1:7" x14ac:dyDescent="0.25">
      <c r="A71" s="107">
        <v>2018</v>
      </c>
      <c r="B71" s="114">
        <f>AVERAGE(C28:C39)</f>
        <v>204.42333333333332</v>
      </c>
      <c r="C71" s="114">
        <f t="shared" ref="C71:G71" si="2">AVERAGE(D28:D39)</f>
        <v>255.52916666666667</v>
      </c>
      <c r="D71" s="114">
        <f t="shared" si="2"/>
        <v>401.17638888888888</v>
      </c>
      <c r="E71" s="114">
        <f t="shared" si="2"/>
        <v>471.97194444444443</v>
      </c>
      <c r="F71" s="114">
        <f t="shared" si="2"/>
        <v>566.36694444444458</v>
      </c>
      <c r="G71" s="114">
        <f t="shared" si="2"/>
        <v>519.16888888888889</v>
      </c>
    </row>
    <row r="72" spans="1:7" x14ac:dyDescent="0.25">
      <c r="A72" s="107">
        <v>2019</v>
      </c>
      <c r="B72" s="114">
        <f>AVERAGE(C40:C51)</f>
        <v>211.52138888888894</v>
      </c>
      <c r="C72" s="114">
        <f t="shared" ref="C72:G72" si="3">AVERAGE(D40:D51)</f>
        <v>264.4019444444445</v>
      </c>
      <c r="D72" s="114">
        <f t="shared" si="3"/>
        <v>425.91499999999996</v>
      </c>
      <c r="E72" s="114">
        <f t="shared" si="3"/>
        <v>501.07611111111117</v>
      </c>
      <c r="F72" s="114">
        <f t="shared" si="3"/>
        <v>601.29111111111126</v>
      </c>
      <c r="G72" s="114">
        <f t="shared" si="3"/>
        <v>551.18333333333328</v>
      </c>
    </row>
    <row r="73" spans="1:7" x14ac:dyDescent="0.25">
      <c r="A73" s="107">
        <v>2020</v>
      </c>
      <c r="B73" s="114">
        <f>AVERAGE(C52:C63)</f>
        <v>218.97805555555556</v>
      </c>
      <c r="C73" s="114">
        <f t="shared" ref="C73:F73" si="4">AVERAGE(D52:D63)</f>
        <v>273.72361111111104</v>
      </c>
      <c r="D73" s="114">
        <f t="shared" si="4"/>
        <v>459.79222222222228</v>
      </c>
      <c r="E73" s="114">
        <f t="shared" si="4"/>
        <v>540.93027777777786</v>
      </c>
      <c r="F73" s="114">
        <f t="shared" si="4"/>
        <v>649.11638888888876</v>
      </c>
      <c r="G73" s="114">
        <f>AVERAGE(H52:H63)</f>
        <v>595.02583333333337</v>
      </c>
    </row>
    <row r="76" spans="1:7" x14ac:dyDescent="0.25">
      <c r="A76" s="239" t="s">
        <v>1451</v>
      </c>
      <c r="B76" s="239"/>
      <c r="C76" s="239"/>
      <c r="D76" s="239"/>
      <c r="E76" s="239"/>
      <c r="F76" s="239"/>
      <c r="G76" s="239"/>
    </row>
    <row r="77" spans="1:7" x14ac:dyDescent="0.25">
      <c r="A77" s="196" t="s">
        <v>1</v>
      </c>
      <c r="B77" s="274" t="s">
        <v>1429</v>
      </c>
      <c r="C77" s="274" t="s">
        <v>1430</v>
      </c>
      <c r="D77" s="274" t="s">
        <v>1431</v>
      </c>
      <c r="E77" s="274" t="s">
        <v>1427</v>
      </c>
      <c r="F77" s="274" t="s">
        <v>1428</v>
      </c>
      <c r="G77" s="274" t="s">
        <v>1426</v>
      </c>
    </row>
    <row r="78" spans="1:7" x14ac:dyDescent="0.25">
      <c r="A78" s="196"/>
      <c r="B78" s="274"/>
      <c r="C78" s="274"/>
      <c r="D78" s="274"/>
      <c r="E78" s="274"/>
      <c r="F78" s="274"/>
      <c r="G78" s="274"/>
    </row>
    <row r="79" spans="1:7" x14ac:dyDescent="0.25">
      <c r="A79" s="107">
        <v>2016</v>
      </c>
      <c r="B79" s="114">
        <f>STDEVA(C4:C15)</f>
        <v>7.5614848540913693</v>
      </c>
      <c r="C79" s="114">
        <f t="shared" ref="C79:G79" si="5">STDEVA(D4:D15)</f>
        <v>9.4517555554938095</v>
      </c>
      <c r="D79" s="114">
        <f t="shared" si="5"/>
        <v>14.076034424433789</v>
      </c>
      <c r="E79" s="114">
        <f t="shared" si="5"/>
        <v>16.559732800406991</v>
      </c>
      <c r="F79" s="114">
        <f t="shared" si="5"/>
        <v>19.871611639679596</v>
      </c>
      <c r="G79" s="114">
        <f t="shared" si="5"/>
        <v>18.216692891845778</v>
      </c>
    </row>
    <row r="80" spans="1:7" x14ac:dyDescent="0.25">
      <c r="A80" s="107">
        <v>2017</v>
      </c>
      <c r="B80" s="114">
        <f>STDEVA(C16:C27)</f>
        <v>2.2072888133916511</v>
      </c>
      <c r="C80" s="114">
        <f t="shared" ref="C80:G80" si="6">STDEVA(D16:D27)</f>
        <v>2.7587386714292088</v>
      </c>
      <c r="D80" s="114">
        <f t="shared" si="6"/>
        <v>8.5803902966646799</v>
      </c>
      <c r="E80" s="114">
        <f t="shared" si="6"/>
        <v>10.09599625614235</v>
      </c>
      <c r="F80" s="114">
        <f t="shared" si="6"/>
        <v>12.115316498351133</v>
      </c>
      <c r="G80" s="114">
        <f t="shared" si="6"/>
        <v>11.106226947987423</v>
      </c>
    </row>
    <row r="81" spans="1:7" x14ac:dyDescent="0.25">
      <c r="A81" s="107">
        <v>2018</v>
      </c>
      <c r="B81" s="114">
        <f>STDEVA(C28:C39)</f>
        <v>1.7975527696276323</v>
      </c>
      <c r="C81" s="114">
        <f t="shared" ref="C81:G81" si="7">STDEVA(D28:D39)</f>
        <v>2.2472232585431726</v>
      </c>
      <c r="D81" s="114">
        <f t="shared" si="7"/>
        <v>10.561875164313014</v>
      </c>
      <c r="E81" s="114">
        <f t="shared" si="7"/>
        <v>12.425877239388372</v>
      </c>
      <c r="F81" s="114">
        <f t="shared" si="7"/>
        <v>14.910090099812001</v>
      </c>
      <c r="G81" s="114">
        <f t="shared" si="7"/>
        <v>13.668161066362465</v>
      </c>
    </row>
    <row r="82" spans="1:7" x14ac:dyDescent="0.25">
      <c r="A82" s="107">
        <v>2019</v>
      </c>
      <c r="B82" s="114">
        <f>STDEVA(C40:C51)</f>
        <v>2.3951965644789084</v>
      </c>
      <c r="C82" s="114">
        <f t="shared" ref="C82:G82" si="8">STDEVA(D40:D51)</f>
        <v>2.9944832974747282</v>
      </c>
      <c r="D82" s="114">
        <f t="shared" si="8"/>
        <v>9.4597883142010808</v>
      </c>
      <c r="E82" s="114">
        <f t="shared" si="8"/>
        <v>11.129709792592996</v>
      </c>
      <c r="F82" s="114">
        <f t="shared" si="8"/>
        <v>13.355761238100872</v>
      </c>
      <c r="G82" s="114">
        <f t="shared" si="8"/>
        <v>12.242675319957597</v>
      </c>
    </row>
    <row r="83" spans="1:7" x14ac:dyDescent="0.25">
      <c r="A83" s="107">
        <v>2020</v>
      </c>
      <c r="B83" s="114">
        <f>STDEVA(C52:C63)</f>
        <v>1.5446626635313438</v>
      </c>
      <c r="C83" s="114">
        <f t="shared" ref="C83:G83" si="9">STDEVA(D52:D63)</f>
        <v>1.9303589755304014</v>
      </c>
      <c r="D83" s="114">
        <f t="shared" si="9"/>
        <v>10.671979106385937</v>
      </c>
      <c r="E83" s="114">
        <f t="shared" si="9"/>
        <v>12.55512141132845</v>
      </c>
      <c r="F83" s="114">
        <f t="shared" si="9"/>
        <v>15.0655106460729</v>
      </c>
      <c r="G83" s="114">
        <f t="shared" si="9"/>
        <v>13.811536103759563</v>
      </c>
    </row>
    <row r="86" spans="1:7" x14ac:dyDescent="0.25">
      <c r="A86" s="131" t="s">
        <v>1435</v>
      </c>
      <c r="B86" s="131"/>
    </row>
    <row r="87" spans="1:7" x14ac:dyDescent="0.25">
      <c r="A87" s="107">
        <v>2016</v>
      </c>
      <c r="B87" s="14">
        <v>5.7000000000000002E-2</v>
      </c>
    </row>
    <row r="88" spans="1:7" x14ac:dyDescent="0.25">
      <c r="A88" s="107">
        <v>2017</v>
      </c>
      <c r="B88" s="132">
        <v>4.0899999999999999E-2</v>
      </c>
    </row>
    <row r="89" spans="1:7" x14ac:dyDescent="0.25">
      <c r="A89" s="107">
        <v>2018</v>
      </c>
      <c r="B89" s="14">
        <v>3.1699999999999999E-2</v>
      </c>
    </row>
    <row r="90" spans="1:7" x14ac:dyDescent="0.25">
      <c r="A90" s="107">
        <v>2019</v>
      </c>
      <c r="B90" s="14">
        <v>3.7999999999999999E-2</v>
      </c>
    </row>
    <row r="91" spans="1:7" x14ac:dyDescent="0.25">
      <c r="A91" s="107">
        <v>2020</v>
      </c>
      <c r="B91" s="14"/>
    </row>
    <row r="94" spans="1:7" x14ac:dyDescent="0.25">
      <c r="A94" s="239" t="s">
        <v>1450</v>
      </c>
      <c r="B94" s="239"/>
      <c r="C94" s="239"/>
      <c r="D94" s="239"/>
      <c r="E94" s="239"/>
      <c r="F94" s="239"/>
      <c r="G94" s="239"/>
    </row>
    <row r="95" spans="1:7" x14ac:dyDescent="0.25">
      <c r="A95" s="196" t="s">
        <v>1</v>
      </c>
      <c r="B95" s="274" t="s">
        <v>1429</v>
      </c>
      <c r="C95" s="274" t="s">
        <v>1430</v>
      </c>
      <c r="D95" s="274" t="s">
        <v>1431</v>
      </c>
      <c r="E95" s="274" t="s">
        <v>1427</v>
      </c>
      <c r="F95" s="274" t="s">
        <v>1428</v>
      </c>
      <c r="G95" s="274" t="s">
        <v>1426</v>
      </c>
    </row>
    <row r="96" spans="1:7" x14ac:dyDescent="0.25">
      <c r="A96" s="196"/>
      <c r="B96" s="274"/>
      <c r="C96" s="274"/>
      <c r="D96" s="274"/>
      <c r="E96" s="274"/>
      <c r="F96" s="274"/>
      <c r="G96" s="274"/>
    </row>
    <row r="97" spans="1:7" x14ac:dyDescent="0.25">
      <c r="A97" s="107">
        <v>2016</v>
      </c>
      <c r="B97" s="114"/>
      <c r="C97" s="114"/>
      <c r="D97" s="114"/>
      <c r="E97" s="114"/>
      <c r="F97" s="114"/>
      <c r="G97" s="114"/>
    </row>
    <row r="98" spans="1:7" x14ac:dyDescent="0.25">
      <c r="A98" s="107">
        <v>2017</v>
      </c>
      <c r="B98" s="114"/>
      <c r="C98" s="114"/>
      <c r="D98" s="114"/>
      <c r="E98" s="114"/>
      <c r="F98" s="114"/>
      <c r="G98" s="114"/>
    </row>
    <row r="99" spans="1:7" x14ac:dyDescent="0.25">
      <c r="A99" s="107">
        <v>2018</v>
      </c>
      <c r="B99" s="114"/>
      <c r="C99" s="114"/>
      <c r="D99" s="114"/>
      <c r="E99" s="114"/>
      <c r="F99" s="114"/>
      <c r="G99" s="114"/>
    </row>
    <row r="100" spans="1:7" x14ac:dyDescent="0.25">
      <c r="A100" s="107">
        <v>2019</v>
      </c>
      <c r="B100" s="114"/>
      <c r="C100" s="114"/>
      <c r="D100" s="114"/>
      <c r="E100" s="114"/>
      <c r="F100" s="114"/>
      <c r="G100" s="114"/>
    </row>
    <row r="101" spans="1:7" x14ac:dyDescent="0.25">
      <c r="A101" s="107">
        <v>2020</v>
      </c>
      <c r="B101" s="114"/>
      <c r="C101" s="114"/>
      <c r="D101" s="114"/>
      <c r="E101" s="114"/>
      <c r="F101" s="114"/>
      <c r="G101" s="114"/>
    </row>
  </sheetData>
  <mergeCells count="38">
    <mergeCell ref="A1:H1"/>
    <mergeCell ref="A2:A3"/>
    <mergeCell ref="B2:B3"/>
    <mergeCell ref="C2:C3"/>
    <mergeCell ref="D2:D3"/>
    <mergeCell ref="E2:E3"/>
    <mergeCell ref="F2:F3"/>
    <mergeCell ref="G2:G3"/>
    <mergeCell ref="H2:H3"/>
    <mergeCell ref="A4:A15"/>
    <mergeCell ref="A16:A27"/>
    <mergeCell ref="A28:A39"/>
    <mergeCell ref="A40:A51"/>
    <mergeCell ref="A52:A63"/>
    <mergeCell ref="F67:F68"/>
    <mergeCell ref="G67:G68"/>
    <mergeCell ref="A66:G66"/>
    <mergeCell ref="A76:G76"/>
    <mergeCell ref="A77:A78"/>
    <mergeCell ref="B77:B78"/>
    <mergeCell ref="C77:C78"/>
    <mergeCell ref="D77:D78"/>
    <mergeCell ref="E77:E78"/>
    <mergeCell ref="A67:A68"/>
    <mergeCell ref="B67:B68"/>
    <mergeCell ref="C67:C68"/>
    <mergeCell ref="D67:D68"/>
    <mergeCell ref="E67:E68"/>
    <mergeCell ref="F77:F78"/>
    <mergeCell ref="G77:G78"/>
    <mergeCell ref="A94:G94"/>
    <mergeCell ref="A95:A96"/>
    <mergeCell ref="B95:B96"/>
    <mergeCell ref="C95:C96"/>
    <mergeCell ref="D95:D96"/>
    <mergeCell ref="E95:E96"/>
    <mergeCell ref="F95:F96"/>
    <mergeCell ref="G95:G96"/>
  </mergeCells>
  <pageMargins left="0.7" right="0.7" top="0.75" bottom="0.75" header="0.3" footer="0.3"/>
  <ignoredErrors>
    <ignoredError sqref="B69:G69 B70:G73 B79:G8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3B1E9-C963-4C03-AC89-5349FF711143}">
  <dimension ref="B1:Z68"/>
  <sheetViews>
    <sheetView topLeftCell="B10" zoomScale="75" zoomScaleNormal="75" workbookViewId="0">
      <selection activeCell="K35" sqref="K35"/>
    </sheetView>
  </sheetViews>
  <sheetFormatPr baseColWidth="10" defaultColWidth="9.140625" defaultRowHeight="15" x14ac:dyDescent="0.25"/>
  <cols>
    <col min="1" max="1" width="0" hidden="1" customWidth="1"/>
    <col min="2" max="2" width="5.5703125" bestFit="1" customWidth="1"/>
    <col min="3" max="3" width="11.42578125" bestFit="1" customWidth="1"/>
    <col min="4" max="4" width="9.7109375" bestFit="1" customWidth="1"/>
    <col min="5" max="5" width="8.42578125" bestFit="1" customWidth="1"/>
    <col min="6" max="6" width="10" bestFit="1" customWidth="1"/>
    <col min="7" max="7" width="9.7109375" bestFit="1" customWidth="1"/>
    <col min="8" max="8" width="10" bestFit="1" customWidth="1"/>
    <col min="9" max="9" width="11.140625" bestFit="1" customWidth="1"/>
    <col min="10" max="23" width="10" bestFit="1" customWidth="1"/>
  </cols>
  <sheetData>
    <row r="1" spans="2:26" x14ac:dyDescent="0.25">
      <c r="B1" s="195" t="s">
        <v>48</v>
      </c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</row>
    <row r="2" spans="2:26" x14ac:dyDescent="0.25">
      <c r="B2" s="188" t="s">
        <v>1</v>
      </c>
      <c r="C2" s="188" t="s">
        <v>2</v>
      </c>
      <c r="D2" s="186" t="s">
        <v>3</v>
      </c>
      <c r="E2" s="187"/>
      <c r="F2" s="192"/>
      <c r="G2" s="186" t="s">
        <v>4</v>
      </c>
      <c r="H2" s="187"/>
      <c r="I2" s="192"/>
      <c r="J2" s="186" t="s">
        <v>5</v>
      </c>
      <c r="K2" s="187"/>
      <c r="L2" s="186" t="s">
        <v>6</v>
      </c>
      <c r="M2" s="187"/>
      <c r="N2" s="186" t="s">
        <v>7</v>
      </c>
      <c r="O2" s="187"/>
      <c r="P2" s="186" t="s">
        <v>8</v>
      </c>
      <c r="Q2" s="187"/>
      <c r="R2" s="186" t="s">
        <v>49</v>
      </c>
      <c r="S2" s="187"/>
      <c r="T2" s="186" t="s">
        <v>10</v>
      </c>
      <c r="U2" s="187"/>
      <c r="V2" s="186" t="s">
        <v>50</v>
      </c>
      <c r="W2" s="187"/>
    </row>
    <row r="3" spans="2:26" x14ac:dyDescent="0.25">
      <c r="B3" s="196"/>
      <c r="C3" s="196"/>
      <c r="D3" s="188" t="s">
        <v>12</v>
      </c>
      <c r="E3" s="186" t="s">
        <v>13</v>
      </c>
      <c r="F3" s="192"/>
      <c r="G3" s="188" t="s">
        <v>12</v>
      </c>
      <c r="H3" s="186" t="s">
        <v>13</v>
      </c>
      <c r="I3" s="192"/>
      <c r="J3" s="188" t="s">
        <v>12</v>
      </c>
      <c r="K3" s="190" t="s">
        <v>13</v>
      </c>
      <c r="L3" s="188" t="s">
        <v>12</v>
      </c>
      <c r="M3" s="190" t="s">
        <v>13</v>
      </c>
      <c r="N3" s="188" t="s">
        <v>12</v>
      </c>
      <c r="O3" s="190" t="s">
        <v>13</v>
      </c>
      <c r="P3" s="188" t="s">
        <v>12</v>
      </c>
      <c r="Q3" s="190" t="s">
        <v>13</v>
      </c>
      <c r="R3" s="188" t="s">
        <v>12</v>
      </c>
      <c r="S3" s="190" t="s">
        <v>13</v>
      </c>
      <c r="T3" s="188" t="s">
        <v>12</v>
      </c>
      <c r="U3" s="190" t="s">
        <v>13</v>
      </c>
      <c r="V3" s="188" t="s">
        <v>12</v>
      </c>
      <c r="W3" s="190" t="s">
        <v>13</v>
      </c>
    </row>
    <row r="4" spans="2:26" x14ac:dyDescent="0.25">
      <c r="B4" s="189"/>
      <c r="C4" s="189"/>
      <c r="D4" s="189"/>
      <c r="E4" s="3" t="s">
        <v>14</v>
      </c>
      <c r="F4" s="3" t="s">
        <v>15</v>
      </c>
      <c r="G4" s="189"/>
      <c r="H4" s="3" t="s">
        <v>14</v>
      </c>
      <c r="I4" s="3" t="s">
        <v>15</v>
      </c>
      <c r="J4" s="189"/>
      <c r="K4" s="191"/>
      <c r="L4" s="189"/>
      <c r="M4" s="191"/>
      <c r="N4" s="189"/>
      <c r="O4" s="191"/>
      <c r="P4" s="189"/>
      <c r="Q4" s="191"/>
      <c r="R4" s="189"/>
      <c r="S4" s="191"/>
      <c r="T4" s="189"/>
      <c r="U4" s="191"/>
      <c r="V4" s="189"/>
      <c r="W4" s="191"/>
    </row>
    <row r="5" spans="2:26" x14ac:dyDescent="0.25">
      <c r="B5" s="1">
        <v>2016</v>
      </c>
      <c r="C5" s="1" t="s">
        <v>16</v>
      </c>
      <c r="D5" s="1"/>
      <c r="E5" s="1">
        <v>602.65</v>
      </c>
      <c r="F5" s="72">
        <v>1252.95</v>
      </c>
      <c r="G5" s="1"/>
      <c r="H5" s="1">
        <v>750.42</v>
      </c>
      <c r="I5" s="72">
        <v>1252.95</v>
      </c>
      <c r="J5" s="72">
        <v>2813.85</v>
      </c>
      <c r="K5" s="72">
        <v>1252.95</v>
      </c>
      <c r="L5" s="72">
        <v>2813.85</v>
      </c>
      <c r="M5" s="72">
        <v>1252.95</v>
      </c>
      <c r="N5" s="72">
        <v>3376.62</v>
      </c>
      <c r="O5" s="72">
        <v>1503.54</v>
      </c>
      <c r="P5" s="72">
        <v>3376.62</v>
      </c>
      <c r="Q5" s="72">
        <v>1503.54</v>
      </c>
      <c r="R5" s="73">
        <v>2813.85</v>
      </c>
      <c r="S5" s="73">
        <v>1252.95</v>
      </c>
      <c r="T5" s="73">
        <v>3064.28</v>
      </c>
      <c r="U5" s="73">
        <v>1364.46</v>
      </c>
      <c r="V5" s="73">
        <v>3064.28</v>
      </c>
      <c r="W5" s="73">
        <v>1364.46</v>
      </c>
    </row>
    <row r="6" spans="2:26" x14ac:dyDescent="0.25">
      <c r="B6" s="1">
        <v>2016</v>
      </c>
      <c r="C6" s="1" t="s">
        <v>22</v>
      </c>
      <c r="D6" s="1"/>
      <c r="E6" s="1">
        <v>609.04</v>
      </c>
      <c r="F6" s="72">
        <v>1267.9100000000001</v>
      </c>
      <c r="G6" s="1"/>
      <c r="H6" s="1">
        <v>759.17</v>
      </c>
      <c r="I6" s="72">
        <v>1267.9100000000001</v>
      </c>
      <c r="J6" s="72">
        <v>2827.81</v>
      </c>
      <c r="K6" s="72">
        <v>1267.9100000000001</v>
      </c>
      <c r="L6" s="72">
        <v>2827.81</v>
      </c>
      <c r="M6" s="72">
        <v>1267.9100000000001</v>
      </c>
      <c r="N6" s="72">
        <v>3393.37</v>
      </c>
      <c r="O6" s="72">
        <v>1521.49</v>
      </c>
      <c r="P6" s="72">
        <v>3393.37</v>
      </c>
      <c r="Q6" s="72">
        <v>1521.49</v>
      </c>
      <c r="R6" s="73">
        <v>2827.81</v>
      </c>
      <c r="S6" s="73">
        <v>1267.9100000000001</v>
      </c>
      <c r="T6" s="73">
        <v>3079.49</v>
      </c>
      <c r="U6" s="73">
        <v>1380.75</v>
      </c>
      <c r="V6" s="73">
        <v>3079.49</v>
      </c>
      <c r="W6" s="73">
        <v>1380.75</v>
      </c>
    </row>
    <row r="7" spans="2:26" x14ac:dyDescent="0.25">
      <c r="B7" s="1">
        <v>2016</v>
      </c>
      <c r="C7" s="1" t="s">
        <v>23</v>
      </c>
      <c r="D7" s="1"/>
      <c r="E7" s="1">
        <v>633.30999999999995</v>
      </c>
      <c r="F7" s="72">
        <v>1311.86</v>
      </c>
      <c r="G7" s="1"/>
      <c r="H7" s="1">
        <v>788.42</v>
      </c>
      <c r="I7" s="72">
        <v>1311.86</v>
      </c>
      <c r="J7" s="72">
        <v>2860.77</v>
      </c>
      <c r="K7" s="72">
        <v>1311.86</v>
      </c>
      <c r="L7" s="72">
        <v>2860.77</v>
      </c>
      <c r="M7" s="72">
        <v>1311.86</v>
      </c>
      <c r="N7" s="72">
        <v>3432.92</v>
      </c>
      <c r="O7" s="72">
        <v>1574.23</v>
      </c>
      <c r="P7" s="72">
        <v>3432.92</v>
      </c>
      <c r="Q7" s="72">
        <v>1574.23</v>
      </c>
      <c r="R7" s="73">
        <v>2860.77</v>
      </c>
      <c r="S7" s="73">
        <v>1311.86</v>
      </c>
      <c r="T7" s="73">
        <v>3115.38</v>
      </c>
      <c r="U7" s="73">
        <v>1428.62</v>
      </c>
      <c r="V7" s="73">
        <v>3115.38</v>
      </c>
      <c r="W7" s="73">
        <v>1428.62</v>
      </c>
    </row>
    <row r="8" spans="2:26" x14ac:dyDescent="0.25">
      <c r="B8" s="1">
        <v>2016</v>
      </c>
      <c r="C8" s="1" t="s">
        <v>24</v>
      </c>
      <c r="D8" s="72"/>
      <c r="E8" s="1">
        <v>641.41</v>
      </c>
      <c r="F8" s="72">
        <v>1290.18</v>
      </c>
      <c r="G8" s="1"/>
      <c r="H8" s="1">
        <v>798.55</v>
      </c>
      <c r="I8" s="72">
        <v>1290.18</v>
      </c>
      <c r="J8" s="72">
        <v>2893.64</v>
      </c>
      <c r="K8" s="72">
        <v>1290.18</v>
      </c>
      <c r="L8" s="72">
        <v>2893.64</v>
      </c>
      <c r="M8" s="72">
        <v>1290.18</v>
      </c>
      <c r="N8" s="72">
        <v>3472.37</v>
      </c>
      <c r="O8" s="72">
        <v>1548.22</v>
      </c>
      <c r="P8" s="72">
        <v>3472.37</v>
      </c>
      <c r="Q8" s="72">
        <v>1548.22</v>
      </c>
      <c r="R8" s="73">
        <v>2893.64</v>
      </c>
      <c r="S8" s="72">
        <v>1290.18</v>
      </c>
      <c r="T8" s="73">
        <v>3151.17</v>
      </c>
      <c r="U8" s="73">
        <v>1405.01</v>
      </c>
      <c r="V8" s="73">
        <v>3151.17</v>
      </c>
      <c r="W8" s="73">
        <v>1405.01</v>
      </c>
    </row>
    <row r="9" spans="2:26" x14ac:dyDescent="0.25">
      <c r="B9" s="1">
        <v>2016</v>
      </c>
      <c r="C9" s="1" t="s">
        <v>25</v>
      </c>
      <c r="D9" s="71"/>
      <c r="E9" s="92">
        <v>647.5</v>
      </c>
      <c r="F9" s="72">
        <v>1192.2</v>
      </c>
      <c r="G9" s="1"/>
      <c r="H9" s="1">
        <v>806.07</v>
      </c>
      <c r="I9" s="72">
        <v>1192.2</v>
      </c>
      <c r="J9" s="72">
        <v>2917.27</v>
      </c>
      <c r="K9" s="72">
        <v>1192.2</v>
      </c>
      <c r="L9" s="72">
        <v>2917.27</v>
      </c>
      <c r="M9" s="72">
        <v>1192.2</v>
      </c>
      <c r="N9" s="71">
        <v>3500.72</v>
      </c>
      <c r="O9" s="72">
        <v>1430.64</v>
      </c>
      <c r="P9" s="72">
        <v>3500.72</v>
      </c>
      <c r="Q9" s="72">
        <v>1430.64</v>
      </c>
      <c r="R9" s="73">
        <v>2917.27</v>
      </c>
      <c r="S9" s="72">
        <v>1192.2</v>
      </c>
      <c r="T9" s="73">
        <v>3176.91</v>
      </c>
      <c r="U9" s="73">
        <v>1298.31</v>
      </c>
      <c r="V9" s="73">
        <v>3176.91</v>
      </c>
      <c r="W9" s="73">
        <v>1298.31</v>
      </c>
    </row>
    <row r="10" spans="2:26" x14ac:dyDescent="0.25">
      <c r="B10" s="1">
        <v>2016</v>
      </c>
      <c r="C10" s="1" t="s">
        <v>28</v>
      </c>
      <c r="D10" s="70"/>
      <c r="E10" s="154">
        <v>650.77</v>
      </c>
      <c r="F10" s="155">
        <v>1161.96</v>
      </c>
      <c r="G10" s="154"/>
      <c r="H10" s="154">
        <v>810.06</v>
      </c>
      <c r="I10" s="155">
        <v>1161.96</v>
      </c>
      <c r="J10" s="155">
        <v>2928.12</v>
      </c>
      <c r="K10" s="155">
        <v>1161.96</v>
      </c>
      <c r="L10" s="155">
        <v>2928.12</v>
      </c>
      <c r="M10" s="155">
        <v>1161.96</v>
      </c>
      <c r="N10" s="172">
        <v>3513.74</v>
      </c>
      <c r="O10" s="155">
        <v>1394.35</v>
      </c>
      <c r="P10" s="155">
        <v>3513.74</v>
      </c>
      <c r="Q10" s="155">
        <v>1394.35</v>
      </c>
      <c r="R10" s="157">
        <v>2928.12</v>
      </c>
      <c r="S10" s="155">
        <v>1161.96</v>
      </c>
      <c r="T10" s="157">
        <v>3188.72</v>
      </c>
      <c r="U10" s="157">
        <v>1265.3699999999999</v>
      </c>
      <c r="V10" s="157">
        <v>3188.72</v>
      </c>
      <c r="W10" s="157">
        <v>1265.3699999999999</v>
      </c>
    </row>
    <row r="11" spans="2:26" x14ac:dyDescent="0.25">
      <c r="B11" s="1">
        <v>2016</v>
      </c>
      <c r="C11" s="1" t="s">
        <v>29</v>
      </c>
      <c r="D11" s="74"/>
      <c r="E11" s="159">
        <v>654.15</v>
      </c>
      <c r="F11" s="173">
        <v>1244.6400000000001</v>
      </c>
      <c r="G11" s="159"/>
      <c r="H11" s="159">
        <v>814.23</v>
      </c>
      <c r="I11" s="173">
        <v>1244.6400000000001</v>
      </c>
      <c r="J11" s="155">
        <v>2939.39</v>
      </c>
      <c r="K11" s="173">
        <v>1244.6400000000001</v>
      </c>
      <c r="L11" s="155">
        <v>2939.39</v>
      </c>
      <c r="M11" s="173">
        <v>1244.6400000000001</v>
      </c>
      <c r="N11" s="155">
        <v>3527.27</v>
      </c>
      <c r="O11" s="155">
        <v>1493.57</v>
      </c>
      <c r="P11" s="155">
        <v>3527.27</v>
      </c>
      <c r="Q11" s="155">
        <v>1493.57</v>
      </c>
      <c r="R11" s="157">
        <v>2939.39</v>
      </c>
      <c r="S11" s="173">
        <v>1244.6400000000001</v>
      </c>
      <c r="T11" s="157">
        <v>3201</v>
      </c>
      <c r="U11" s="157">
        <v>1355.41</v>
      </c>
      <c r="V11" s="157">
        <v>3201</v>
      </c>
      <c r="W11" s="157">
        <v>1355.41</v>
      </c>
    </row>
    <row r="12" spans="2:26" x14ac:dyDescent="0.25">
      <c r="B12" s="1">
        <v>2016</v>
      </c>
      <c r="C12" s="7" t="s">
        <v>30</v>
      </c>
      <c r="D12" s="75"/>
      <c r="E12" s="163">
        <v>657.26</v>
      </c>
      <c r="F12" s="172">
        <v>1220.56</v>
      </c>
      <c r="G12" s="163"/>
      <c r="H12" s="163">
        <v>818.14</v>
      </c>
      <c r="I12" s="172">
        <v>1220.56</v>
      </c>
      <c r="J12" s="155">
        <v>2949.73</v>
      </c>
      <c r="K12" s="172">
        <v>1220.56</v>
      </c>
      <c r="L12" s="155">
        <v>2949.73</v>
      </c>
      <c r="M12" s="172">
        <v>1220.56</v>
      </c>
      <c r="N12" s="173">
        <v>3539.68</v>
      </c>
      <c r="O12" s="173">
        <v>1464.67</v>
      </c>
      <c r="P12" s="173">
        <v>3539.68</v>
      </c>
      <c r="Q12" s="155">
        <v>1464.67</v>
      </c>
      <c r="R12" s="157">
        <v>2949.73</v>
      </c>
      <c r="S12" s="172">
        <v>1220.56</v>
      </c>
      <c r="T12" s="157">
        <v>3212.26</v>
      </c>
      <c r="U12" s="157">
        <v>1329.19</v>
      </c>
      <c r="V12" s="157">
        <v>3212.26</v>
      </c>
      <c r="W12" s="157">
        <v>1329.19</v>
      </c>
    </row>
    <row r="13" spans="2:26" x14ac:dyDescent="0.25">
      <c r="B13" s="1">
        <v>2016</v>
      </c>
      <c r="C13" s="7" t="s">
        <v>31</v>
      </c>
      <c r="D13" s="14"/>
      <c r="E13" s="165">
        <v>660.72</v>
      </c>
      <c r="F13" s="164">
        <v>1353.26</v>
      </c>
      <c r="G13" s="165"/>
      <c r="H13" s="163">
        <v>822.42</v>
      </c>
      <c r="I13" s="164">
        <v>1353.26</v>
      </c>
      <c r="J13" s="155">
        <v>2961.38</v>
      </c>
      <c r="K13" s="164">
        <v>1353.26</v>
      </c>
      <c r="L13" s="155">
        <v>2961.38</v>
      </c>
      <c r="M13" s="164">
        <v>1353.26</v>
      </c>
      <c r="N13" s="155">
        <v>3553.66</v>
      </c>
      <c r="O13" s="155">
        <v>1623.91</v>
      </c>
      <c r="P13" s="157">
        <v>3553.66</v>
      </c>
      <c r="Q13" s="155">
        <v>1623.91</v>
      </c>
      <c r="R13" s="157">
        <v>2961.38</v>
      </c>
      <c r="S13" s="164">
        <v>1353.26</v>
      </c>
      <c r="T13" s="157">
        <v>3224.94</v>
      </c>
      <c r="U13" s="157">
        <v>1473.7</v>
      </c>
      <c r="V13" s="157">
        <v>3224.94</v>
      </c>
      <c r="W13" s="157">
        <v>1473.7</v>
      </c>
    </row>
    <row r="14" spans="2:26" x14ac:dyDescent="0.25">
      <c r="B14" s="1">
        <v>2016</v>
      </c>
      <c r="C14" s="7" t="s">
        <v>32</v>
      </c>
      <c r="D14" s="14"/>
      <c r="E14" s="165">
        <v>658.61</v>
      </c>
      <c r="F14" s="164">
        <v>1209.94</v>
      </c>
      <c r="G14" s="165"/>
      <c r="H14" s="163">
        <v>819.92</v>
      </c>
      <c r="I14" s="164">
        <v>1209.94</v>
      </c>
      <c r="J14" s="155">
        <v>2948.35</v>
      </c>
      <c r="K14" s="164">
        <v>1209.94</v>
      </c>
      <c r="L14" s="155">
        <v>2948.35</v>
      </c>
      <c r="M14" s="164">
        <v>1209.94</v>
      </c>
      <c r="N14" s="155">
        <v>3538.02</v>
      </c>
      <c r="O14" s="155">
        <v>1451.93</v>
      </c>
      <c r="P14" s="155">
        <v>3538.02</v>
      </c>
      <c r="Q14" s="155">
        <v>1451.93</v>
      </c>
      <c r="R14" s="157">
        <v>2948.35</v>
      </c>
      <c r="S14" s="164">
        <v>1209.94</v>
      </c>
      <c r="T14" s="157">
        <v>3210.75</v>
      </c>
      <c r="U14" s="157">
        <v>1317.62</v>
      </c>
      <c r="V14" s="157">
        <v>3210.75</v>
      </c>
      <c r="W14" s="157">
        <v>1317.62</v>
      </c>
      <c r="Y14" s="85"/>
      <c r="Z14" s="85"/>
    </row>
    <row r="15" spans="2:26" x14ac:dyDescent="0.25">
      <c r="B15" s="1">
        <v>2016</v>
      </c>
      <c r="C15" s="7" t="s">
        <v>33</v>
      </c>
      <c r="D15" s="14"/>
      <c r="E15" s="165">
        <v>658.23</v>
      </c>
      <c r="F15" s="164">
        <v>1209.94</v>
      </c>
      <c r="G15" s="165"/>
      <c r="H15" s="163">
        <v>819.53</v>
      </c>
      <c r="I15" s="164">
        <v>1209.94</v>
      </c>
      <c r="J15" s="155">
        <v>2948.35</v>
      </c>
      <c r="K15" s="164">
        <v>1209.94</v>
      </c>
      <c r="L15" s="155">
        <v>2948.35</v>
      </c>
      <c r="M15" s="164">
        <v>1209.94</v>
      </c>
      <c r="N15" s="172">
        <v>3538.02</v>
      </c>
      <c r="O15" s="155">
        <v>1451.93</v>
      </c>
      <c r="P15" s="172">
        <v>3538.02</v>
      </c>
      <c r="Q15" s="155">
        <v>1451.93</v>
      </c>
      <c r="R15" s="157">
        <v>2948.35</v>
      </c>
      <c r="S15" s="164">
        <v>1209.94</v>
      </c>
      <c r="T15" s="157">
        <v>3210.75</v>
      </c>
      <c r="U15" s="157">
        <v>1317.62</v>
      </c>
      <c r="V15" s="157">
        <v>3210.75</v>
      </c>
      <c r="W15" s="157">
        <v>1317.62</v>
      </c>
    </row>
    <row r="16" spans="2:26" x14ac:dyDescent="0.25">
      <c r="B16" s="4">
        <v>2016</v>
      </c>
      <c r="C16" s="8" t="s">
        <v>34</v>
      </c>
      <c r="D16" s="14"/>
      <c r="E16" s="165">
        <v>657.84</v>
      </c>
      <c r="F16" s="164">
        <v>1262.6300000000001</v>
      </c>
      <c r="G16" s="165"/>
      <c r="H16" s="163">
        <v>818.93</v>
      </c>
      <c r="I16" s="164">
        <v>1262.6300000000001</v>
      </c>
      <c r="J16" s="173">
        <v>2937.67</v>
      </c>
      <c r="K16" s="164">
        <v>1262.6300000000001</v>
      </c>
      <c r="L16" s="173">
        <v>2937.67</v>
      </c>
      <c r="M16" s="164">
        <v>1262.6300000000001</v>
      </c>
      <c r="N16" s="173">
        <v>3525.2</v>
      </c>
      <c r="O16" s="173">
        <v>1515.16</v>
      </c>
      <c r="P16" s="173">
        <v>3525.2</v>
      </c>
      <c r="Q16" s="173">
        <v>1515.16</v>
      </c>
      <c r="R16" s="157">
        <v>2937.67</v>
      </c>
      <c r="S16" s="164">
        <v>1262.6300000000001</v>
      </c>
      <c r="T16" s="157">
        <v>3199.12</v>
      </c>
      <c r="U16" s="157">
        <v>1375</v>
      </c>
      <c r="V16" s="157">
        <v>3199.12</v>
      </c>
      <c r="W16" s="157">
        <v>1375</v>
      </c>
    </row>
    <row r="17" spans="2:23" x14ac:dyDescent="0.25">
      <c r="B17" s="2">
        <v>2017</v>
      </c>
      <c r="C17" s="7" t="s">
        <v>16</v>
      </c>
      <c r="D17" s="14"/>
      <c r="E17" s="165">
        <v>658.62</v>
      </c>
      <c r="F17" s="164">
        <v>1312.92</v>
      </c>
      <c r="G17" s="165"/>
      <c r="H17" s="165">
        <v>819.94</v>
      </c>
      <c r="I17" s="164">
        <v>1312.92</v>
      </c>
      <c r="J17" s="157">
        <v>2937.31</v>
      </c>
      <c r="K17" s="164">
        <v>1312.92</v>
      </c>
      <c r="L17" s="157">
        <v>2937.31</v>
      </c>
      <c r="M17" s="164">
        <v>1312.92</v>
      </c>
      <c r="N17" s="157">
        <v>3524.77</v>
      </c>
      <c r="O17" s="157">
        <v>1575.5</v>
      </c>
      <c r="P17" s="157">
        <v>3524.77</v>
      </c>
      <c r="Q17" s="157">
        <v>1575.5</v>
      </c>
      <c r="R17" s="157">
        <v>2937.31</v>
      </c>
      <c r="S17" s="164">
        <v>1312.92</v>
      </c>
      <c r="T17" s="157">
        <v>3198.73</v>
      </c>
      <c r="U17" s="157">
        <v>1429.77</v>
      </c>
      <c r="V17" s="157">
        <v>3198.73</v>
      </c>
      <c r="W17" s="157">
        <v>1429.77</v>
      </c>
    </row>
    <row r="18" spans="2:23" x14ac:dyDescent="0.25">
      <c r="B18" s="2">
        <v>2017</v>
      </c>
      <c r="C18" s="1" t="s">
        <v>22</v>
      </c>
      <c r="D18" s="13"/>
      <c r="E18" s="166">
        <v>661.38</v>
      </c>
      <c r="F18" s="174">
        <v>1300.07</v>
      </c>
      <c r="G18" s="168"/>
      <c r="H18" s="168">
        <v>823.35</v>
      </c>
      <c r="I18" s="174">
        <v>1300.07</v>
      </c>
      <c r="J18" s="157">
        <v>2945.79</v>
      </c>
      <c r="K18" s="174">
        <v>1300.07</v>
      </c>
      <c r="L18" s="157">
        <v>2945.79</v>
      </c>
      <c r="M18" s="174">
        <v>1300.07</v>
      </c>
      <c r="N18" s="157">
        <v>3534.95</v>
      </c>
      <c r="O18" s="157">
        <v>1560.08</v>
      </c>
      <c r="P18" s="157">
        <v>3534.95</v>
      </c>
      <c r="Q18" s="157">
        <v>1560.08</v>
      </c>
      <c r="R18" s="157">
        <v>2945.79</v>
      </c>
      <c r="S18" s="174">
        <v>1300.07</v>
      </c>
      <c r="T18" s="157">
        <v>3207.97</v>
      </c>
      <c r="U18" s="157">
        <v>1415.78</v>
      </c>
      <c r="V18" s="157">
        <v>3207.97</v>
      </c>
      <c r="W18" s="157">
        <v>1415.78</v>
      </c>
    </row>
    <row r="19" spans="2:23" x14ac:dyDescent="0.25">
      <c r="B19" s="2">
        <v>2017</v>
      </c>
      <c r="C19" s="1" t="s">
        <v>23</v>
      </c>
      <c r="D19" s="1"/>
      <c r="E19" s="154">
        <v>668.16</v>
      </c>
      <c r="F19" s="155">
        <v>1300.3900000000001</v>
      </c>
      <c r="G19" s="156"/>
      <c r="H19" s="156">
        <v>831.85</v>
      </c>
      <c r="I19" s="157">
        <v>1300.3900000000001</v>
      </c>
      <c r="J19" s="157">
        <v>2972.32</v>
      </c>
      <c r="K19" s="157">
        <v>1300.3900000000001</v>
      </c>
      <c r="L19" s="157">
        <v>2972.32</v>
      </c>
      <c r="M19" s="157">
        <v>1300.3900000000001</v>
      </c>
      <c r="N19" s="157">
        <v>3566.78</v>
      </c>
      <c r="O19" s="157">
        <v>1560.47</v>
      </c>
      <c r="P19" s="157">
        <v>3566.78</v>
      </c>
      <c r="Q19" s="157">
        <v>1560.47</v>
      </c>
      <c r="R19" s="157">
        <v>2972.32</v>
      </c>
      <c r="S19" s="156">
        <v>1300.3900000000001</v>
      </c>
      <c r="T19" s="157">
        <v>3236.86</v>
      </c>
      <c r="U19" s="157">
        <v>1416.12</v>
      </c>
      <c r="V19" s="157">
        <v>3236.86</v>
      </c>
      <c r="W19" s="157">
        <v>1416.12</v>
      </c>
    </row>
    <row r="20" spans="2:23" x14ac:dyDescent="0.25">
      <c r="B20" s="2">
        <v>2017</v>
      </c>
      <c r="C20" s="1" t="s">
        <v>24</v>
      </c>
      <c r="D20" s="1"/>
      <c r="E20" s="154">
        <v>674.82</v>
      </c>
      <c r="F20" s="155">
        <v>1236.01</v>
      </c>
      <c r="G20" s="156"/>
      <c r="H20" s="156">
        <v>840.16</v>
      </c>
      <c r="I20" s="157">
        <v>1236.01</v>
      </c>
      <c r="J20" s="157">
        <v>2998.34</v>
      </c>
      <c r="K20" s="157">
        <v>1236.01</v>
      </c>
      <c r="L20" s="157">
        <v>2998.34</v>
      </c>
      <c r="M20" s="157">
        <v>1236.01</v>
      </c>
      <c r="N20" s="157">
        <v>3598.01</v>
      </c>
      <c r="O20" s="157">
        <v>1483.21</v>
      </c>
      <c r="P20" s="157">
        <v>3598.01</v>
      </c>
      <c r="Q20" s="157">
        <v>1483.21</v>
      </c>
      <c r="R20" s="157">
        <v>2998.34</v>
      </c>
      <c r="S20" s="157">
        <v>1236.01</v>
      </c>
      <c r="T20" s="157">
        <v>3265.19</v>
      </c>
      <c r="U20" s="157">
        <v>1346.01</v>
      </c>
      <c r="V20" s="157">
        <v>3265.19</v>
      </c>
      <c r="W20" s="158">
        <v>1346.01</v>
      </c>
    </row>
    <row r="21" spans="2:23" x14ac:dyDescent="0.25">
      <c r="B21" s="2">
        <v>2017</v>
      </c>
      <c r="C21" s="1" t="s">
        <v>25</v>
      </c>
      <c r="D21" s="1"/>
      <c r="E21" s="154">
        <v>677.96</v>
      </c>
      <c r="F21" s="155">
        <v>1265.51</v>
      </c>
      <c r="G21" s="156"/>
      <c r="H21" s="156">
        <v>844.07</v>
      </c>
      <c r="I21" s="157">
        <v>1265.51</v>
      </c>
      <c r="J21" s="157">
        <v>3008.67</v>
      </c>
      <c r="K21" s="157">
        <v>1265.51</v>
      </c>
      <c r="L21" s="157">
        <v>3008.67</v>
      </c>
      <c r="M21" s="157">
        <v>1265.51</v>
      </c>
      <c r="N21" s="157">
        <v>3610.4</v>
      </c>
      <c r="O21" s="157">
        <v>1518.61</v>
      </c>
      <c r="P21" s="157">
        <v>3610.4</v>
      </c>
      <c r="Q21" s="157">
        <v>1518.61</v>
      </c>
      <c r="R21" s="157">
        <v>3008.67</v>
      </c>
      <c r="S21" s="157">
        <v>1265.51</v>
      </c>
      <c r="T21" s="157">
        <v>3276.44</v>
      </c>
      <c r="U21" s="157">
        <v>1378.14</v>
      </c>
      <c r="V21" s="157">
        <v>3276.44</v>
      </c>
      <c r="W21" s="158">
        <v>1378.14</v>
      </c>
    </row>
    <row r="22" spans="2:23" x14ac:dyDescent="0.25">
      <c r="B22" s="2">
        <v>2017</v>
      </c>
      <c r="C22" s="1" t="s">
        <v>28</v>
      </c>
      <c r="D22" s="1"/>
      <c r="E22" s="154">
        <v>681.15</v>
      </c>
      <c r="F22" s="155">
        <v>1296</v>
      </c>
      <c r="G22" s="156"/>
      <c r="H22" s="156">
        <v>847.99</v>
      </c>
      <c r="I22" s="155">
        <v>1296</v>
      </c>
      <c r="J22" s="157">
        <v>3018.97</v>
      </c>
      <c r="K22" s="155">
        <v>1296</v>
      </c>
      <c r="L22" s="157">
        <v>3018.97</v>
      </c>
      <c r="M22" s="155">
        <v>1296</v>
      </c>
      <c r="N22" s="157">
        <v>3622.76</v>
      </c>
      <c r="O22" s="157">
        <v>1555.2</v>
      </c>
      <c r="P22" s="157">
        <v>3622.76</v>
      </c>
      <c r="Q22" s="157">
        <v>1555.2</v>
      </c>
      <c r="R22" s="157">
        <v>3018.97</v>
      </c>
      <c r="S22" s="155">
        <v>1296</v>
      </c>
      <c r="T22" s="157">
        <v>3287.66</v>
      </c>
      <c r="U22" s="157">
        <v>1411.34</v>
      </c>
      <c r="V22" s="157">
        <v>3287.66</v>
      </c>
      <c r="W22" s="158">
        <v>1411.34</v>
      </c>
    </row>
    <row r="23" spans="2:23" x14ac:dyDescent="0.25">
      <c r="B23" s="2">
        <v>2017</v>
      </c>
      <c r="C23" s="1" t="s">
        <v>29</v>
      </c>
      <c r="D23" s="4"/>
      <c r="E23" s="159">
        <v>682.64</v>
      </c>
      <c r="F23" s="160">
        <v>1248.19</v>
      </c>
      <c r="G23" s="161"/>
      <c r="H23" s="161">
        <v>849.81</v>
      </c>
      <c r="I23" s="160">
        <v>1248.19</v>
      </c>
      <c r="J23" s="160">
        <v>3022</v>
      </c>
      <c r="K23" s="160">
        <v>1248.19</v>
      </c>
      <c r="L23" s="162">
        <v>3022</v>
      </c>
      <c r="M23" s="160">
        <v>1248.19</v>
      </c>
      <c r="N23" s="160">
        <v>3626.4</v>
      </c>
      <c r="O23" s="160">
        <v>1497.83</v>
      </c>
      <c r="P23" s="160">
        <v>3626.4</v>
      </c>
      <c r="Q23" s="160">
        <v>1497.83</v>
      </c>
      <c r="R23" s="160">
        <v>3022</v>
      </c>
      <c r="S23" s="160">
        <v>1248.19</v>
      </c>
      <c r="T23" s="160">
        <v>3290.96</v>
      </c>
      <c r="U23" s="160">
        <v>1359.28</v>
      </c>
      <c r="V23" s="160">
        <v>3290.96</v>
      </c>
      <c r="W23" s="160">
        <v>1359.28</v>
      </c>
    </row>
    <row r="24" spans="2:23" x14ac:dyDescent="0.25">
      <c r="B24" s="2">
        <v>2017</v>
      </c>
      <c r="C24" s="7" t="s">
        <v>30</v>
      </c>
      <c r="D24" s="17"/>
      <c r="E24" s="163">
        <v>683.44</v>
      </c>
      <c r="F24" s="164">
        <v>1289.94</v>
      </c>
      <c r="G24" s="165"/>
      <c r="H24" s="165">
        <v>850.76</v>
      </c>
      <c r="I24" s="164">
        <v>1289.94</v>
      </c>
      <c r="J24" s="164">
        <v>3021.73</v>
      </c>
      <c r="K24" s="164">
        <v>1289.94</v>
      </c>
      <c r="L24" s="164">
        <v>3021.73</v>
      </c>
      <c r="M24" s="164">
        <v>1289.94</v>
      </c>
      <c r="N24" s="164">
        <v>3626.08</v>
      </c>
      <c r="O24" s="164">
        <v>1547.93</v>
      </c>
      <c r="P24" s="164">
        <v>3626.08</v>
      </c>
      <c r="Q24" s="164">
        <v>1547.93</v>
      </c>
      <c r="R24" s="164">
        <v>3021.73</v>
      </c>
      <c r="S24" s="164">
        <v>1289.94</v>
      </c>
      <c r="T24" s="164">
        <v>3290.66</v>
      </c>
      <c r="U24" s="164">
        <v>1404.74</v>
      </c>
      <c r="V24" s="164">
        <v>3290.66</v>
      </c>
      <c r="W24" s="164">
        <v>1404.74</v>
      </c>
    </row>
    <row r="25" spans="2:23" x14ac:dyDescent="0.25">
      <c r="B25" s="2">
        <v>2017</v>
      </c>
      <c r="C25" s="7" t="s">
        <v>31</v>
      </c>
      <c r="D25" s="14"/>
      <c r="E25" s="165">
        <v>683.07</v>
      </c>
      <c r="F25" s="164">
        <v>1289.94</v>
      </c>
      <c r="G25" s="165"/>
      <c r="H25" s="165">
        <v>850.31</v>
      </c>
      <c r="I25" s="164">
        <v>1289.94</v>
      </c>
      <c r="J25" s="164">
        <v>3021.73</v>
      </c>
      <c r="K25" s="164">
        <v>1289.94</v>
      </c>
      <c r="L25" s="164">
        <v>3021.73</v>
      </c>
      <c r="M25" s="164">
        <v>1289.94</v>
      </c>
      <c r="N25" s="164">
        <v>3626.08</v>
      </c>
      <c r="O25" s="164">
        <v>1547.93</v>
      </c>
      <c r="P25" s="164">
        <v>3626.08</v>
      </c>
      <c r="Q25" s="164">
        <v>1547.93</v>
      </c>
      <c r="R25" s="164">
        <v>3021.73</v>
      </c>
      <c r="S25" s="164">
        <v>1289.94</v>
      </c>
      <c r="T25" s="164">
        <v>3290.66</v>
      </c>
      <c r="U25" s="164">
        <v>1404.74</v>
      </c>
      <c r="V25" s="164">
        <v>3290.66</v>
      </c>
      <c r="W25" s="164">
        <v>1404.74</v>
      </c>
    </row>
    <row r="26" spans="2:23" x14ac:dyDescent="0.25">
      <c r="B26" s="2">
        <v>2017</v>
      </c>
      <c r="C26" s="1" t="s">
        <v>32</v>
      </c>
      <c r="D26" s="13"/>
      <c r="E26" s="166">
        <v>684.02</v>
      </c>
      <c r="F26" s="167">
        <v>1289.94</v>
      </c>
      <c r="G26" s="168"/>
      <c r="H26" s="168">
        <v>851.59</v>
      </c>
      <c r="I26" s="167">
        <v>1289.94</v>
      </c>
      <c r="J26" s="167">
        <v>3021.7</v>
      </c>
      <c r="K26" s="167">
        <v>1289.94</v>
      </c>
      <c r="L26" s="167">
        <v>3021.7</v>
      </c>
      <c r="M26" s="167">
        <v>1289.94</v>
      </c>
      <c r="N26" s="167">
        <v>3626.08</v>
      </c>
      <c r="O26" s="167">
        <v>1547.93</v>
      </c>
      <c r="P26" s="167">
        <v>3626.08</v>
      </c>
      <c r="Q26" s="167">
        <v>1547.93</v>
      </c>
      <c r="R26" s="167">
        <v>3021.73</v>
      </c>
      <c r="S26" s="167">
        <v>1289.94</v>
      </c>
      <c r="T26" s="167">
        <v>3290.66</v>
      </c>
      <c r="U26" s="167">
        <v>1404.74</v>
      </c>
      <c r="V26" s="167">
        <v>3290.66</v>
      </c>
      <c r="W26" s="167">
        <v>1404.74</v>
      </c>
    </row>
    <row r="27" spans="2:23" x14ac:dyDescent="0.25">
      <c r="B27" s="2">
        <v>2017</v>
      </c>
      <c r="C27" s="1" t="s">
        <v>33</v>
      </c>
      <c r="D27" s="1"/>
      <c r="E27" s="159">
        <v>684.26</v>
      </c>
      <c r="F27" s="160">
        <v>1237.32</v>
      </c>
      <c r="G27" s="161"/>
      <c r="H27" s="161">
        <v>851.96</v>
      </c>
      <c r="I27" s="160">
        <v>1237.32</v>
      </c>
      <c r="J27" s="160">
        <v>3014.34</v>
      </c>
      <c r="K27" s="160">
        <v>1237.32</v>
      </c>
      <c r="L27" s="160">
        <v>3014.34</v>
      </c>
      <c r="M27" s="160">
        <v>1237.32</v>
      </c>
      <c r="N27" s="160">
        <v>3617.21</v>
      </c>
      <c r="O27" s="160">
        <v>1484.78</v>
      </c>
      <c r="P27" s="160">
        <v>3617.21</v>
      </c>
      <c r="Q27" s="160">
        <v>1484.78</v>
      </c>
      <c r="R27" s="160">
        <v>3014.34</v>
      </c>
      <c r="S27" s="160">
        <v>1237.32</v>
      </c>
      <c r="T27" s="160">
        <v>3282.62</v>
      </c>
      <c r="U27" s="160">
        <v>1347.44</v>
      </c>
      <c r="V27" s="160">
        <v>3282.62</v>
      </c>
      <c r="W27" s="160">
        <v>1347.44</v>
      </c>
    </row>
    <row r="28" spans="2:23" x14ac:dyDescent="0.25">
      <c r="B28" s="2">
        <v>2017</v>
      </c>
      <c r="C28" s="1" t="s">
        <v>34</v>
      </c>
      <c r="D28" s="7"/>
      <c r="E28" s="163">
        <v>684.34</v>
      </c>
      <c r="F28" s="164">
        <v>1237.32</v>
      </c>
      <c r="G28" s="165"/>
      <c r="H28" s="165">
        <v>851.97</v>
      </c>
      <c r="I28" s="164">
        <v>1237.32</v>
      </c>
      <c r="J28" s="164">
        <v>3014.34</v>
      </c>
      <c r="K28" s="164">
        <v>1237.32</v>
      </c>
      <c r="L28" s="164">
        <v>3014.34</v>
      </c>
      <c r="M28" s="164">
        <v>1237.32</v>
      </c>
      <c r="N28" s="164">
        <v>3617.21</v>
      </c>
      <c r="O28" s="164">
        <v>1484.78</v>
      </c>
      <c r="P28" s="164">
        <v>3617.21</v>
      </c>
      <c r="Q28" s="164">
        <v>1484.78</v>
      </c>
      <c r="R28" s="164">
        <v>3014.34</v>
      </c>
      <c r="S28" s="164">
        <v>1237.32</v>
      </c>
      <c r="T28" s="164">
        <v>3282.62</v>
      </c>
      <c r="U28" s="164">
        <v>1347.44</v>
      </c>
      <c r="V28" s="164">
        <v>3282.62</v>
      </c>
      <c r="W28" s="164">
        <v>1347.44</v>
      </c>
    </row>
    <row r="29" spans="2:23" x14ac:dyDescent="0.25">
      <c r="B29" s="2">
        <v>2018</v>
      </c>
      <c r="C29" s="1" t="s">
        <v>16</v>
      </c>
      <c r="D29" s="7"/>
      <c r="E29" s="17">
        <v>685.55</v>
      </c>
      <c r="F29" s="49">
        <v>1267.83</v>
      </c>
      <c r="G29" s="14"/>
      <c r="H29" s="14">
        <v>853.54</v>
      </c>
      <c r="I29" s="49">
        <v>1267.83</v>
      </c>
      <c r="J29" s="49">
        <v>3012.69</v>
      </c>
      <c r="K29" s="49">
        <v>1267.83</v>
      </c>
      <c r="L29" s="49">
        <v>3012.69</v>
      </c>
      <c r="M29" s="49">
        <v>1267.83</v>
      </c>
      <c r="N29" s="49">
        <v>3615.23</v>
      </c>
      <c r="O29" s="49">
        <v>1521.4</v>
      </c>
      <c r="P29" s="49">
        <v>3615.23</v>
      </c>
      <c r="Q29" s="49">
        <v>1521.4</v>
      </c>
      <c r="R29" s="49">
        <v>3012.69</v>
      </c>
      <c r="S29" s="49">
        <v>1267.83</v>
      </c>
      <c r="T29" s="49">
        <v>3280.82</v>
      </c>
      <c r="U29" s="49">
        <v>1380.67</v>
      </c>
      <c r="V29" s="49">
        <v>3280.82</v>
      </c>
      <c r="W29" s="49">
        <v>1361.81</v>
      </c>
    </row>
    <row r="30" spans="2:23" x14ac:dyDescent="0.25">
      <c r="B30" s="2">
        <v>2018</v>
      </c>
      <c r="C30" s="1" t="s">
        <v>22</v>
      </c>
      <c r="D30" s="7"/>
      <c r="E30" s="14">
        <v>688.18</v>
      </c>
      <c r="F30" s="49">
        <v>1312.05</v>
      </c>
      <c r="G30" s="14"/>
      <c r="H30" s="14">
        <v>856.86</v>
      </c>
      <c r="I30" s="49">
        <v>1312.05</v>
      </c>
      <c r="J30" s="49">
        <v>3020.46</v>
      </c>
      <c r="K30" s="49">
        <v>1312.05</v>
      </c>
      <c r="L30" s="49">
        <v>3020.46</v>
      </c>
      <c r="M30" s="49">
        <v>1312.05</v>
      </c>
      <c r="N30" s="49">
        <v>3624.55</v>
      </c>
      <c r="O30" s="49">
        <v>1574.46</v>
      </c>
      <c r="P30" s="49">
        <v>3624.55</v>
      </c>
      <c r="Q30" s="49">
        <v>1574.46</v>
      </c>
      <c r="R30" s="49">
        <v>3020.46</v>
      </c>
      <c r="S30" s="49">
        <v>1312.05</v>
      </c>
      <c r="T30" s="49">
        <v>3289.28</v>
      </c>
      <c r="U30" s="49">
        <v>1428.82</v>
      </c>
      <c r="V30" s="49">
        <v>3289.28</v>
      </c>
      <c r="W30" s="49">
        <v>1410.17</v>
      </c>
    </row>
    <row r="31" spans="2:23" x14ac:dyDescent="0.25">
      <c r="B31" s="2">
        <v>2018</v>
      </c>
      <c r="C31" s="1" t="s">
        <v>23</v>
      </c>
      <c r="D31" s="7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2:23" x14ac:dyDescent="0.25">
      <c r="B32" s="2">
        <v>2018</v>
      </c>
      <c r="C32" s="1" t="s">
        <v>24</v>
      </c>
      <c r="D32" s="7"/>
      <c r="E32" s="14">
        <v>693.06</v>
      </c>
      <c r="F32" s="49">
        <v>1399.18</v>
      </c>
      <c r="G32" s="14"/>
      <c r="H32" s="14">
        <v>862.9</v>
      </c>
      <c r="I32" s="49">
        <v>1399.18</v>
      </c>
      <c r="J32" s="49">
        <v>3053.27</v>
      </c>
      <c r="K32" s="49">
        <v>1399.18</v>
      </c>
      <c r="L32" s="49">
        <v>3053.27</v>
      </c>
      <c r="M32" s="49">
        <v>1399.18</v>
      </c>
      <c r="N32" s="49">
        <v>3663.92</v>
      </c>
      <c r="O32" s="49">
        <v>1679.02</v>
      </c>
      <c r="P32" s="49">
        <v>3663.92</v>
      </c>
      <c r="Q32" s="49">
        <v>1679.02</v>
      </c>
      <c r="R32" s="49">
        <v>3053.27</v>
      </c>
      <c r="S32" s="49">
        <v>1350.06</v>
      </c>
      <c r="T32" s="49">
        <v>3325.01</v>
      </c>
      <c r="U32" s="49">
        <v>1470.22</v>
      </c>
      <c r="V32" s="49">
        <v>3325.01</v>
      </c>
      <c r="W32" s="49">
        <v>1470.22</v>
      </c>
    </row>
    <row r="33" spans="2:23" x14ac:dyDescent="0.25">
      <c r="B33" s="2">
        <v>2018</v>
      </c>
      <c r="C33" s="1" t="s">
        <v>25</v>
      </c>
      <c r="D33" s="7"/>
      <c r="E33" s="14">
        <v>699.08</v>
      </c>
      <c r="F33" s="49">
        <v>1412.34</v>
      </c>
      <c r="G33" s="14" t="s">
        <v>459</v>
      </c>
      <c r="H33" s="14">
        <v>870.53</v>
      </c>
      <c r="I33" s="49">
        <v>1412.34</v>
      </c>
      <c r="J33" s="49">
        <v>3056.82</v>
      </c>
      <c r="K33" s="49">
        <v>1412.34</v>
      </c>
      <c r="L33" s="49">
        <v>3056.82</v>
      </c>
      <c r="M33" s="49">
        <v>1412.34</v>
      </c>
      <c r="N33" s="49">
        <v>3668.18</v>
      </c>
      <c r="O33" s="49">
        <v>1694.81</v>
      </c>
      <c r="P33" s="49">
        <v>3668.18</v>
      </c>
      <c r="Q33" s="49">
        <v>1694.81</v>
      </c>
      <c r="R33" s="49">
        <v>3056.82</v>
      </c>
      <c r="S33" s="49">
        <v>1356.35</v>
      </c>
      <c r="T33" s="49">
        <v>3328.88</v>
      </c>
      <c r="U33" s="49">
        <v>1477.07</v>
      </c>
      <c r="V33" s="49">
        <v>3328.88</v>
      </c>
      <c r="W33" s="49">
        <v>1477.07</v>
      </c>
    </row>
    <row r="34" spans="2:23" x14ac:dyDescent="0.25">
      <c r="B34" s="2">
        <v>2018</v>
      </c>
      <c r="C34" s="1" t="s">
        <v>28</v>
      </c>
      <c r="D34" s="7"/>
      <c r="E34" s="49">
        <v>702.27</v>
      </c>
      <c r="F34" s="49">
        <v>1374.31</v>
      </c>
      <c r="G34" s="49"/>
      <c r="H34" s="49">
        <v>874.51</v>
      </c>
      <c r="I34" s="49">
        <v>1374.31</v>
      </c>
      <c r="J34" s="49">
        <v>3067.07</v>
      </c>
      <c r="K34" s="49">
        <v>1374.31</v>
      </c>
      <c r="L34" s="49">
        <v>3067.07</v>
      </c>
      <c r="M34" s="49">
        <v>1374.31</v>
      </c>
      <c r="N34" s="49">
        <v>3680.48</v>
      </c>
      <c r="O34" s="49">
        <v>1649.17</v>
      </c>
      <c r="P34" s="49">
        <v>3680.48</v>
      </c>
      <c r="Q34" s="49">
        <v>1649.17</v>
      </c>
      <c r="R34" s="49">
        <v>3067.07</v>
      </c>
      <c r="S34" s="49">
        <v>1315.12</v>
      </c>
      <c r="T34" s="49">
        <v>3340.04</v>
      </c>
      <c r="U34" s="49">
        <v>1432.17</v>
      </c>
      <c r="V34" s="49">
        <v>3340.04</v>
      </c>
      <c r="W34" s="49">
        <v>1432.17</v>
      </c>
    </row>
    <row r="35" spans="2:23" x14ac:dyDescent="0.25">
      <c r="B35" s="2">
        <v>2018</v>
      </c>
      <c r="C35" s="1" t="s">
        <v>29</v>
      </c>
      <c r="D35" s="7"/>
      <c r="E35" s="49">
        <v>704.02</v>
      </c>
      <c r="F35" s="49">
        <v>1401.42</v>
      </c>
      <c r="G35" s="49" t="s">
        <v>460</v>
      </c>
      <c r="H35" s="49">
        <v>876.81</v>
      </c>
      <c r="I35" s="49">
        <v>1401.42</v>
      </c>
      <c r="J35" s="49">
        <v>3071.02</v>
      </c>
      <c r="K35" s="49">
        <v>1401.42</v>
      </c>
      <c r="L35" s="49">
        <v>3071.02</v>
      </c>
      <c r="M35" s="49">
        <v>1401.42</v>
      </c>
      <c r="N35" s="49">
        <v>3685.22</v>
      </c>
      <c r="O35" s="49">
        <v>1681.7</v>
      </c>
      <c r="P35" s="49">
        <v>3685.22</v>
      </c>
      <c r="Q35" s="49">
        <v>1681.7</v>
      </c>
      <c r="R35" s="49">
        <v>3071.02</v>
      </c>
      <c r="S35" s="49">
        <v>1335.36</v>
      </c>
      <c r="T35" s="184" t="s">
        <v>461</v>
      </c>
      <c r="U35" s="49">
        <v>1454.21</v>
      </c>
      <c r="V35" s="185" t="s">
        <v>461</v>
      </c>
      <c r="W35" s="49">
        <v>1454.21</v>
      </c>
    </row>
    <row r="36" spans="2:23" x14ac:dyDescent="0.25">
      <c r="B36" s="2">
        <v>2018</v>
      </c>
      <c r="C36" s="1" t="s">
        <v>30</v>
      </c>
      <c r="D36" s="7"/>
      <c r="E36" s="49">
        <v>705.06</v>
      </c>
      <c r="F36" s="49">
        <v>1468.26</v>
      </c>
      <c r="G36" s="49" t="s">
        <v>462</v>
      </c>
      <c r="H36" s="49">
        <v>878.22</v>
      </c>
      <c r="I36" s="49">
        <v>1468.26</v>
      </c>
      <c r="J36" s="49">
        <v>3071.93</v>
      </c>
      <c r="K36" s="49">
        <v>1468.26</v>
      </c>
      <c r="L36" s="49">
        <v>3071.93</v>
      </c>
      <c r="M36" s="49">
        <v>1468.26</v>
      </c>
      <c r="N36" s="49">
        <v>3686.32</v>
      </c>
      <c r="O36" s="49">
        <v>1761.91</v>
      </c>
      <c r="P36" s="49">
        <v>3686.32</v>
      </c>
      <c r="Q36" s="49">
        <v>1761.91</v>
      </c>
      <c r="R36" s="49">
        <v>3071.93</v>
      </c>
      <c r="S36" s="49">
        <v>1394.49</v>
      </c>
      <c r="T36" s="49">
        <v>3345.33</v>
      </c>
      <c r="U36" s="49">
        <v>1518.6</v>
      </c>
      <c r="V36" s="49">
        <v>3345.33</v>
      </c>
      <c r="W36" s="49">
        <v>1518.6</v>
      </c>
    </row>
    <row r="37" spans="2:23" x14ac:dyDescent="0.25">
      <c r="B37" s="2">
        <v>2018</v>
      </c>
      <c r="C37" s="1" t="s">
        <v>31</v>
      </c>
      <c r="D37" s="7"/>
      <c r="E37" s="49">
        <v>707.61</v>
      </c>
      <c r="F37" s="49">
        <v>1471.81</v>
      </c>
      <c r="G37" s="49" t="s">
        <v>462</v>
      </c>
      <c r="H37" s="49">
        <v>879.36</v>
      </c>
      <c r="I37" s="49">
        <v>1471.81</v>
      </c>
      <c r="J37" s="49">
        <v>3064.21</v>
      </c>
      <c r="K37" s="49">
        <v>1471.81</v>
      </c>
      <c r="L37" s="49">
        <v>3064.21</v>
      </c>
      <c r="M37" s="49">
        <v>1471.81</v>
      </c>
      <c r="N37" s="49">
        <v>3677.05</v>
      </c>
      <c r="O37" s="49">
        <v>1766.17</v>
      </c>
      <c r="P37" s="49">
        <v>3677.05</v>
      </c>
      <c r="Q37" s="49">
        <v>1766.17</v>
      </c>
      <c r="R37" s="49">
        <v>3064.21</v>
      </c>
      <c r="S37" s="49">
        <v>1382.53</v>
      </c>
      <c r="T37" s="49">
        <v>3336.92</v>
      </c>
      <c r="U37" s="49">
        <v>1505.58</v>
      </c>
      <c r="V37" s="49">
        <v>3336.92</v>
      </c>
      <c r="W37" s="49">
        <v>1505.58</v>
      </c>
    </row>
    <row r="38" spans="2:23" x14ac:dyDescent="0.25">
      <c r="B38" s="2">
        <v>2018</v>
      </c>
      <c r="C38" s="1" t="s">
        <v>32</v>
      </c>
      <c r="D38" s="7"/>
      <c r="E38" s="49">
        <v>719.44</v>
      </c>
      <c r="F38" s="164">
        <v>1501.11</v>
      </c>
      <c r="G38" s="164" t="s">
        <v>463</v>
      </c>
      <c r="H38" s="164">
        <v>894.54</v>
      </c>
      <c r="I38" s="164">
        <v>1501.11</v>
      </c>
      <c r="J38" s="164">
        <v>3064.04</v>
      </c>
      <c r="K38" s="164">
        <v>1501.11</v>
      </c>
      <c r="L38" s="164">
        <v>3064.04</v>
      </c>
      <c r="M38" s="164">
        <v>1501.11</v>
      </c>
      <c r="N38" s="164">
        <v>3676.85</v>
      </c>
      <c r="O38" s="164">
        <v>1801.33</v>
      </c>
      <c r="P38" s="164">
        <v>3676.85</v>
      </c>
      <c r="Q38" s="164">
        <v>1801.33</v>
      </c>
      <c r="R38" s="164">
        <v>3064.04</v>
      </c>
      <c r="S38" s="164">
        <v>1401.58</v>
      </c>
      <c r="T38" s="164">
        <v>3336.74</v>
      </c>
      <c r="U38" s="164">
        <v>1526.32</v>
      </c>
      <c r="V38" s="164">
        <v>3336.74</v>
      </c>
      <c r="W38" s="164">
        <v>1526.32</v>
      </c>
    </row>
    <row r="39" spans="2:23" x14ac:dyDescent="0.25">
      <c r="B39" s="2">
        <v>2018</v>
      </c>
      <c r="C39" s="1" t="s">
        <v>33</v>
      </c>
      <c r="D39" s="1"/>
      <c r="E39" s="13">
        <v>722.38</v>
      </c>
      <c r="F39" s="167">
        <v>1512.36</v>
      </c>
      <c r="G39" s="168"/>
      <c r="H39" s="168">
        <v>898.62</v>
      </c>
      <c r="I39" s="167">
        <v>1512.36</v>
      </c>
      <c r="J39" s="167">
        <v>3065.16</v>
      </c>
      <c r="K39" s="167">
        <v>1512.36</v>
      </c>
      <c r="L39" s="167">
        <v>3065.16</v>
      </c>
      <c r="M39" s="167">
        <v>1512.36</v>
      </c>
      <c r="N39" s="167">
        <v>3678.19</v>
      </c>
      <c r="O39" s="167">
        <v>1814.83</v>
      </c>
      <c r="P39" s="167">
        <v>3678.19</v>
      </c>
      <c r="Q39" s="167">
        <v>1814.83</v>
      </c>
      <c r="R39" s="167">
        <v>3065.16</v>
      </c>
      <c r="S39" s="167">
        <v>1399.51</v>
      </c>
      <c r="T39" s="167">
        <v>3337.96</v>
      </c>
      <c r="U39" s="167">
        <v>1524.07</v>
      </c>
      <c r="V39" s="167">
        <v>3337.96</v>
      </c>
      <c r="W39" s="167">
        <v>1524.07</v>
      </c>
    </row>
    <row r="40" spans="2:23" x14ac:dyDescent="0.25">
      <c r="B40" s="2">
        <v>2018</v>
      </c>
      <c r="C40" s="1" t="s">
        <v>34</v>
      </c>
      <c r="D40" s="1"/>
      <c r="E40" s="92">
        <v>751.9</v>
      </c>
      <c r="F40" s="157">
        <v>1581.3</v>
      </c>
      <c r="G40" s="156"/>
      <c r="H40" s="156">
        <v>934.55</v>
      </c>
      <c r="I40" s="157">
        <v>1581.3</v>
      </c>
      <c r="J40" s="157">
        <v>3064.9</v>
      </c>
      <c r="K40" s="157">
        <v>1581.3</v>
      </c>
      <c r="L40" s="157">
        <v>3064.9</v>
      </c>
      <c r="M40" s="157">
        <v>1581.3</v>
      </c>
      <c r="N40" s="160">
        <v>3677.98</v>
      </c>
      <c r="O40" s="160">
        <v>1897.56</v>
      </c>
      <c r="P40" s="160">
        <v>3677.98</v>
      </c>
      <c r="Q40" s="157">
        <v>1897.56</v>
      </c>
      <c r="R40" s="157">
        <v>3064.9</v>
      </c>
      <c r="S40" s="157">
        <v>1463.14</v>
      </c>
      <c r="T40" s="157">
        <v>3337.76</v>
      </c>
      <c r="U40" s="157">
        <v>1593.36</v>
      </c>
      <c r="V40" s="157">
        <v>3337.76</v>
      </c>
      <c r="W40" s="157">
        <v>1593.36</v>
      </c>
    </row>
    <row r="41" spans="2:23" x14ac:dyDescent="0.25">
      <c r="B41" s="2">
        <v>2019</v>
      </c>
      <c r="C41" s="1" t="s">
        <v>16</v>
      </c>
      <c r="D41" s="1"/>
      <c r="E41" s="1">
        <v>752.75</v>
      </c>
      <c r="F41" s="157">
        <v>1581.3</v>
      </c>
      <c r="G41" s="156"/>
      <c r="H41" s="156">
        <v>752.75</v>
      </c>
      <c r="I41" s="157">
        <v>1581.3</v>
      </c>
      <c r="J41" s="157">
        <v>3064.98</v>
      </c>
      <c r="K41" s="157">
        <v>1581.3</v>
      </c>
      <c r="L41" s="157">
        <v>3064.98</v>
      </c>
      <c r="M41" s="157">
        <v>1581.3</v>
      </c>
      <c r="N41" s="164">
        <v>3677.98</v>
      </c>
      <c r="O41" s="164">
        <v>1897.56</v>
      </c>
      <c r="P41" s="164">
        <v>3677.98</v>
      </c>
      <c r="Q41" s="170">
        <v>1897.56</v>
      </c>
      <c r="R41" s="157">
        <v>3064.98</v>
      </c>
      <c r="S41" s="157">
        <v>1463.14</v>
      </c>
      <c r="T41" s="157">
        <v>3337.76</v>
      </c>
      <c r="U41" s="157">
        <v>1593.36</v>
      </c>
      <c r="V41" s="157">
        <v>3337.76</v>
      </c>
      <c r="W41" s="157">
        <v>1593.36</v>
      </c>
    </row>
    <row r="42" spans="2:23" x14ac:dyDescent="0.25">
      <c r="B42" s="2">
        <v>2019</v>
      </c>
      <c r="C42" s="1" t="s">
        <v>22</v>
      </c>
      <c r="D42" s="1"/>
      <c r="E42" s="1">
        <v>754.99</v>
      </c>
      <c r="F42" s="157">
        <v>1562.94</v>
      </c>
      <c r="G42" s="156"/>
      <c r="H42" s="156">
        <v>938.46</v>
      </c>
      <c r="I42" s="157">
        <v>1562.94</v>
      </c>
      <c r="J42" s="157">
        <v>3070.18</v>
      </c>
      <c r="K42" s="157">
        <v>1562.94</v>
      </c>
      <c r="L42" s="157">
        <v>3070.18</v>
      </c>
      <c r="M42" s="157">
        <v>1562.94</v>
      </c>
      <c r="N42" s="164">
        <v>3684.22</v>
      </c>
      <c r="O42" s="164">
        <v>1875.53</v>
      </c>
      <c r="P42" s="164">
        <v>3684.22</v>
      </c>
      <c r="Q42" s="170">
        <v>1875.53</v>
      </c>
      <c r="R42" s="157">
        <v>3070.18</v>
      </c>
      <c r="S42" s="157">
        <v>1434.27</v>
      </c>
      <c r="T42" s="157">
        <v>3343.4</v>
      </c>
      <c r="U42" s="157">
        <v>1561.92</v>
      </c>
      <c r="V42" s="157">
        <v>3343.4</v>
      </c>
      <c r="W42" s="157">
        <v>1561.92</v>
      </c>
    </row>
    <row r="43" spans="2:23" x14ac:dyDescent="0.25">
      <c r="B43" s="2">
        <v>2019</v>
      </c>
      <c r="C43" s="1" t="s">
        <v>23</v>
      </c>
      <c r="D43" s="1"/>
      <c r="E43" s="1">
        <v>759.52</v>
      </c>
      <c r="F43" s="157">
        <v>1562.94</v>
      </c>
      <c r="G43" s="156"/>
      <c r="H43" s="156">
        <v>944.18</v>
      </c>
      <c r="I43" s="157">
        <v>1562.94</v>
      </c>
      <c r="J43" s="157">
        <v>3070.18</v>
      </c>
      <c r="K43" s="157">
        <v>1562.94</v>
      </c>
      <c r="L43" s="157">
        <v>3070.18</v>
      </c>
      <c r="M43" s="157">
        <v>1562.94</v>
      </c>
      <c r="N43" s="164">
        <v>3684.22</v>
      </c>
      <c r="O43" s="164">
        <v>1875.53</v>
      </c>
      <c r="P43" s="164">
        <v>3684.22</v>
      </c>
      <c r="Q43" s="170">
        <v>1875.53</v>
      </c>
      <c r="R43" s="157">
        <v>3070.18</v>
      </c>
      <c r="S43" s="157">
        <v>1434.27</v>
      </c>
      <c r="T43" s="157">
        <v>3343.43</v>
      </c>
      <c r="U43" s="157">
        <v>1561.92</v>
      </c>
      <c r="V43" s="157">
        <v>3343.43</v>
      </c>
      <c r="W43" s="157">
        <v>1561.92</v>
      </c>
    </row>
    <row r="44" spans="2:23" x14ac:dyDescent="0.25">
      <c r="B44" s="2">
        <v>2019</v>
      </c>
      <c r="C44" s="1" t="s">
        <v>24</v>
      </c>
      <c r="D44" s="1"/>
      <c r="E44" s="1">
        <v>763.95</v>
      </c>
      <c r="F44" s="157">
        <v>1504.79</v>
      </c>
      <c r="G44" s="156"/>
      <c r="H44" s="156">
        <v>949.66</v>
      </c>
      <c r="I44" s="157">
        <v>1504.79</v>
      </c>
      <c r="J44" s="157">
        <v>3098.6</v>
      </c>
      <c r="K44" s="157">
        <v>1504.79</v>
      </c>
      <c r="L44" s="157">
        <v>3098.6</v>
      </c>
      <c r="M44" s="157">
        <v>1504.79</v>
      </c>
      <c r="N44" s="164">
        <v>3718.36</v>
      </c>
      <c r="O44" s="164">
        <v>1805.75</v>
      </c>
      <c r="P44" s="164">
        <v>3718.36</v>
      </c>
      <c r="Q44" s="170">
        <v>1805.75</v>
      </c>
      <c r="R44" s="157">
        <v>3098.63</v>
      </c>
      <c r="S44" s="157">
        <v>1357.91</v>
      </c>
      <c r="T44" s="157">
        <v>3374.41</v>
      </c>
      <c r="U44" s="157">
        <v>1478.76</v>
      </c>
      <c r="V44" s="157">
        <v>3374.41</v>
      </c>
      <c r="W44" s="157">
        <v>1478.76</v>
      </c>
    </row>
    <row r="45" spans="2:23" x14ac:dyDescent="0.25">
      <c r="B45" s="2">
        <v>2019</v>
      </c>
      <c r="C45" s="1" t="s">
        <v>25</v>
      </c>
      <c r="D45" s="1"/>
      <c r="E45" s="1">
        <v>767.29</v>
      </c>
      <c r="F45" s="157">
        <v>1531.21</v>
      </c>
      <c r="G45" s="156"/>
      <c r="H45" s="171">
        <v>953.7</v>
      </c>
      <c r="I45" s="157">
        <v>1531.21</v>
      </c>
      <c r="J45" s="157">
        <v>3108.21</v>
      </c>
      <c r="K45" s="157">
        <v>1531.21</v>
      </c>
      <c r="L45" s="157">
        <v>3108.21</v>
      </c>
      <c r="M45" s="157">
        <v>1531.21</v>
      </c>
      <c r="N45" s="164">
        <v>3729.85</v>
      </c>
      <c r="O45" s="164">
        <v>1837.45</v>
      </c>
      <c r="P45" s="164">
        <v>3729.85</v>
      </c>
      <c r="Q45" s="170">
        <v>1837.45</v>
      </c>
      <c r="R45" s="157">
        <v>3108.21</v>
      </c>
      <c r="S45" s="157">
        <v>1369.34</v>
      </c>
      <c r="T45" s="157">
        <v>3384.84</v>
      </c>
      <c r="U45" s="157">
        <v>1491.21</v>
      </c>
      <c r="V45" s="157">
        <v>3384.84</v>
      </c>
      <c r="W45" s="157">
        <v>1491.21</v>
      </c>
    </row>
    <row r="46" spans="2:23" x14ac:dyDescent="0.25">
      <c r="B46" s="2">
        <v>2019</v>
      </c>
      <c r="C46" s="1" t="s">
        <v>28</v>
      </c>
      <c r="D46" s="1"/>
      <c r="E46" s="1">
        <v>771.13</v>
      </c>
      <c r="F46" s="157">
        <v>1531.21</v>
      </c>
      <c r="G46" s="156"/>
      <c r="H46" s="156">
        <v>958.45</v>
      </c>
      <c r="I46" s="157">
        <v>1531.21</v>
      </c>
      <c r="J46" s="157">
        <v>3108.21</v>
      </c>
      <c r="K46" s="157">
        <v>1531.21</v>
      </c>
      <c r="L46" s="157">
        <v>3108.21</v>
      </c>
      <c r="M46" s="157">
        <v>1531.21</v>
      </c>
      <c r="N46" s="164">
        <v>3729.85</v>
      </c>
      <c r="O46" s="164">
        <v>1837.45</v>
      </c>
      <c r="P46" s="164">
        <v>3729.85</v>
      </c>
      <c r="Q46" s="170">
        <v>1837.45</v>
      </c>
      <c r="R46" s="157">
        <v>3108.21</v>
      </c>
      <c r="S46" s="157">
        <v>1369.34</v>
      </c>
      <c r="T46" s="157">
        <v>3384.84</v>
      </c>
      <c r="U46" s="157">
        <v>1491.21</v>
      </c>
      <c r="V46" s="157">
        <v>3384.84</v>
      </c>
      <c r="W46" s="157">
        <v>1491.21</v>
      </c>
    </row>
    <row r="47" spans="2:23" x14ac:dyDescent="0.25">
      <c r="B47" s="2">
        <v>2019</v>
      </c>
      <c r="C47" s="1" t="s">
        <v>29</v>
      </c>
      <c r="D47" s="1"/>
      <c r="E47" s="1">
        <v>773.64</v>
      </c>
      <c r="F47" s="157">
        <v>1605.45</v>
      </c>
      <c r="G47" s="156"/>
      <c r="H47" s="156">
        <v>961.37</v>
      </c>
      <c r="I47" s="157">
        <v>1605.45</v>
      </c>
      <c r="J47" s="157">
        <v>3125.57</v>
      </c>
      <c r="K47" s="157">
        <v>1605.45</v>
      </c>
      <c r="L47" s="157">
        <v>3125.57</v>
      </c>
      <c r="M47" s="157">
        <v>1605.45</v>
      </c>
      <c r="N47" s="164">
        <v>3750.68</v>
      </c>
      <c r="O47" s="164">
        <v>1926.54</v>
      </c>
      <c r="P47" s="164">
        <v>3750.68</v>
      </c>
      <c r="Q47" s="170">
        <v>1926.54</v>
      </c>
      <c r="R47" s="157">
        <v>3125.57</v>
      </c>
      <c r="S47" s="157">
        <v>1426.51</v>
      </c>
      <c r="T47" s="157">
        <v>3403.75</v>
      </c>
      <c r="U47" s="157">
        <v>1553.47</v>
      </c>
      <c r="V47" s="157">
        <v>3403.75</v>
      </c>
      <c r="W47" s="157">
        <v>1553.47</v>
      </c>
    </row>
    <row r="48" spans="2:23" x14ac:dyDescent="0.25">
      <c r="B48" s="2">
        <v>2019</v>
      </c>
      <c r="C48" s="1" t="s">
        <v>30</v>
      </c>
      <c r="D48" s="1"/>
      <c r="E48" s="1">
        <v>775.74</v>
      </c>
      <c r="F48" s="157">
        <v>1611.98</v>
      </c>
      <c r="G48" s="156"/>
      <c r="H48" s="156">
        <v>963.87</v>
      </c>
      <c r="I48" s="157">
        <v>1611.98</v>
      </c>
      <c r="J48" s="157">
        <v>3129.96</v>
      </c>
      <c r="K48" s="157">
        <v>1611.98</v>
      </c>
      <c r="L48" s="157">
        <v>3129.96</v>
      </c>
      <c r="M48" s="157">
        <v>1611.98</v>
      </c>
      <c r="N48" s="164">
        <v>3755.95</v>
      </c>
      <c r="O48" s="164">
        <v>1934.38</v>
      </c>
      <c r="P48" s="164">
        <v>3755.95</v>
      </c>
      <c r="Q48" s="170">
        <v>1934.38</v>
      </c>
      <c r="R48" s="157">
        <v>3129.96</v>
      </c>
      <c r="S48" s="157">
        <v>1430.85</v>
      </c>
      <c r="T48" s="157">
        <v>3408.53</v>
      </c>
      <c r="U48" s="157">
        <v>1558.2</v>
      </c>
      <c r="V48" s="157">
        <v>3408.53</v>
      </c>
      <c r="W48" s="157">
        <v>1558.2</v>
      </c>
    </row>
    <row r="49" spans="2:23" x14ac:dyDescent="0.25">
      <c r="B49" s="2">
        <v>2019</v>
      </c>
      <c r="C49" s="1" t="s">
        <v>31</v>
      </c>
      <c r="D49" s="1"/>
      <c r="E49" s="1">
        <v>777.52</v>
      </c>
      <c r="F49" s="157">
        <v>1628.08</v>
      </c>
      <c r="G49" s="156"/>
      <c r="H49" s="156">
        <v>965.97</v>
      </c>
      <c r="I49" s="157">
        <v>1628.08</v>
      </c>
      <c r="J49" s="157">
        <v>3133.06</v>
      </c>
      <c r="K49" s="157">
        <v>1628.08</v>
      </c>
      <c r="L49" s="157">
        <v>3133.06</v>
      </c>
      <c r="M49" s="160">
        <v>1628.08</v>
      </c>
      <c r="N49" s="164">
        <v>3759.67</v>
      </c>
      <c r="O49" s="170">
        <v>1953.7</v>
      </c>
      <c r="P49" s="164">
        <v>3759.67</v>
      </c>
      <c r="Q49" s="170">
        <v>1953.7</v>
      </c>
      <c r="R49" s="157">
        <v>3133.06</v>
      </c>
      <c r="S49" s="157">
        <v>1445.86</v>
      </c>
      <c r="T49" s="157">
        <v>3411.9</v>
      </c>
      <c r="U49" s="157">
        <v>1574.54</v>
      </c>
      <c r="V49" s="157">
        <v>3411.9</v>
      </c>
      <c r="W49" s="157">
        <v>1574.54</v>
      </c>
    </row>
    <row r="50" spans="2:23" x14ac:dyDescent="0.25">
      <c r="B50" s="2">
        <v>2019</v>
      </c>
      <c r="C50" s="1" t="s">
        <v>32</v>
      </c>
      <c r="D50" s="1"/>
      <c r="E50" s="1">
        <v>800.94</v>
      </c>
      <c r="F50" s="157">
        <v>1701.51</v>
      </c>
      <c r="G50" s="156"/>
      <c r="H50" s="156">
        <v>995.22</v>
      </c>
      <c r="I50" s="157">
        <v>1701.51</v>
      </c>
      <c r="J50" s="157">
        <v>3131.9</v>
      </c>
      <c r="K50" s="157">
        <v>1701.51</v>
      </c>
      <c r="L50" s="157">
        <v>3131.9</v>
      </c>
      <c r="M50" s="157">
        <v>1701.51</v>
      </c>
      <c r="N50" s="164">
        <v>3758.28</v>
      </c>
      <c r="O50" s="164">
        <v>2041.81</v>
      </c>
      <c r="P50" s="164">
        <v>3758.28</v>
      </c>
      <c r="Q50" s="170">
        <v>2041.81</v>
      </c>
      <c r="R50" s="157">
        <v>3131.9</v>
      </c>
      <c r="S50" s="157">
        <v>1516.91</v>
      </c>
      <c r="T50" s="157">
        <v>3410.64</v>
      </c>
      <c r="U50" s="157">
        <v>1651.91</v>
      </c>
      <c r="V50" s="157">
        <v>3410.64</v>
      </c>
      <c r="W50" s="157">
        <v>1651.91</v>
      </c>
    </row>
    <row r="51" spans="2:23" x14ac:dyDescent="0.25">
      <c r="B51" s="2">
        <v>2019</v>
      </c>
      <c r="C51" s="1" t="s">
        <v>33</v>
      </c>
      <c r="D51" s="1"/>
      <c r="E51" s="1">
        <v>802.72</v>
      </c>
      <c r="F51" s="157">
        <v>1701.51</v>
      </c>
      <c r="G51" s="156"/>
      <c r="H51" s="156">
        <v>997.41</v>
      </c>
      <c r="I51" s="157">
        <v>1701.51</v>
      </c>
      <c r="J51" s="157">
        <v>3131.9</v>
      </c>
      <c r="K51" s="157">
        <v>1701.51</v>
      </c>
      <c r="L51" s="158">
        <v>3131.9</v>
      </c>
      <c r="M51" s="164">
        <v>1701.51</v>
      </c>
      <c r="N51" s="164">
        <v>3758.28</v>
      </c>
      <c r="O51" s="164">
        <v>2041.81</v>
      </c>
      <c r="P51" s="167">
        <v>3758.28</v>
      </c>
      <c r="Q51" s="157">
        <v>2041.81</v>
      </c>
      <c r="R51" s="157">
        <v>3131.9</v>
      </c>
      <c r="S51" s="157">
        <v>1516.91</v>
      </c>
      <c r="T51" s="157">
        <v>3410.64</v>
      </c>
      <c r="U51" s="157">
        <v>1651.91</v>
      </c>
      <c r="V51" s="157">
        <v>3410.64</v>
      </c>
      <c r="W51" s="157">
        <v>1651.91</v>
      </c>
    </row>
    <row r="52" spans="2:23" x14ac:dyDescent="0.25">
      <c r="B52" s="2">
        <v>2019</v>
      </c>
      <c r="C52" s="1" t="s">
        <v>34</v>
      </c>
      <c r="D52" s="1"/>
      <c r="E52" s="1">
        <v>804.04</v>
      </c>
      <c r="F52" s="157">
        <v>1664.59</v>
      </c>
      <c r="G52" s="156"/>
      <c r="H52" s="156">
        <v>999.03</v>
      </c>
      <c r="I52" s="157">
        <v>1664.59</v>
      </c>
      <c r="J52" s="157">
        <v>3136.14</v>
      </c>
      <c r="K52" s="157">
        <v>1664.59</v>
      </c>
      <c r="L52" s="158">
        <v>3136.14</v>
      </c>
      <c r="M52" s="164">
        <v>1664.59</v>
      </c>
      <c r="N52" s="164">
        <v>3763.37</v>
      </c>
      <c r="O52" s="164">
        <v>1997.51</v>
      </c>
      <c r="P52" s="157">
        <v>3763.37</v>
      </c>
      <c r="Q52" s="157">
        <v>1997.51</v>
      </c>
      <c r="R52" s="157">
        <v>3136.14</v>
      </c>
      <c r="S52" s="157">
        <v>1456.65</v>
      </c>
      <c r="T52" s="157">
        <v>3415.26</v>
      </c>
      <c r="U52" s="157">
        <v>1586.29</v>
      </c>
      <c r="V52" s="157">
        <v>3415.26</v>
      </c>
      <c r="W52" s="157">
        <v>1586.29</v>
      </c>
    </row>
    <row r="53" spans="2:23" x14ac:dyDescent="0.25">
      <c r="B53" s="2">
        <v>2020</v>
      </c>
      <c r="C53" s="1" t="s">
        <v>16</v>
      </c>
      <c r="D53" s="1"/>
      <c r="E53" s="1">
        <v>804.82</v>
      </c>
      <c r="F53" s="157">
        <v>1709.03</v>
      </c>
      <c r="G53" s="156"/>
      <c r="H53" s="157">
        <v>1000.08</v>
      </c>
      <c r="I53" s="157">
        <v>1709.03</v>
      </c>
      <c r="J53" s="157">
        <v>3135.6</v>
      </c>
      <c r="K53" s="157">
        <v>1709.03</v>
      </c>
      <c r="L53" s="157">
        <v>3135.6</v>
      </c>
      <c r="M53" s="167">
        <v>1709.03</v>
      </c>
      <c r="N53" s="167">
        <v>3762.72</v>
      </c>
      <c r="O53" s="167">
        <v>2050.84</v>
      </c>
      <c r="P53" s="157">
        <v>3762.72</v>
      </c>
      <c r="Q53" s="157">
        <v>2050.84</v>
      </c>
      <c r="R53" s="157">
        <v>3135.6</v>
      </c>
      <c r="S53" s="157">
        <v>1486.16</v>
      </c>
      <c r="T53" s="157">
        <v>3414.67</v>
      </c>
      <c r="U53" s="157">
        <v>1618.43</v>
      </c>
      <c r="V53" s="157">
        <v>3414.67</v>
      </c>
      <c r="W53" s="157">
        <v>1618.43</v>
      </c>
    </row>
    <row r="54" spans="2:23" x14ac:dyDescent="0.25">
      <c r="B54" s="2">
        <v>2020</v>
      </c>
      <c r="C54" s="1" t="s">
        <v>22</v>
      </c>
      <c r="D54" s="1"/>
      <c r="E54" s="1">
        <v>806.87</v>
      </c>
      <c r="F54" s="157">
        <v>1650.61</v>
      </c>
      <c r="G54" s="156"/>
      <c r="H54" s="157">
        <v>1002.56</v>
      </c>
      <c r="I54" s="157">
        <v>1650.61</v>
      </c>
      <c r="J54" s="157">
        <v>3139.49</v>
      </c>
      <c r="K54" s="160">
        <v>1650.61</v>
      </c>
      <c r="L54" s="157">
        <v>3139.49</v>
      </c>
      <c r="M54" s="157">
        <v>1650.61</v>
      </c>
      <c r="N54" s="157">
        <v>3767.39</v>
      </c>
      <c r="O54" s="157">
        <v>1980.73</v>
      </c>
      <c r="P54" s="157">
        <v>3767.39</v>
      </c>
      <c r="Q54" s="157">
        <v>1980.73</v>
      </c>
      <c r="R54" s="157">
        <v>3139.49</v>
      </c>
      <c r="S54" s="157">
        <v>1418.44</v>
      </c>
      <c r="T54" s="157">
        <v>3418.9</v>
      </c>
      <c r="U54" s="157">
        <v>1544.68</v>
      </c>
      <c r="V54" s="157">
        <v>3418.9</v>
      </c>
      <c r="W54" s="157">
        <v>1544.68</v>
      </c>
    </row>
    <row r="55" spans="2:23" x14ac:dyDescent="0.25">
      <c r="B55" s="2">
        <v>2020</v>
      </c>
      <c r="C55" s="1" t="s">
        <v>23</v>
      </c>
      <c r="D55" s="1"/>
      <c r="E55" s="1">
        <v>852.93</v>
      </c>
      <c r="F55" s="157">
        <v>1826.91</v>
      </c>
      <c r="G55" s="156"/>
      <c r="H55" s="157">
        <v>1061.29</v>
      </c>
      <c r="I55" s="157">
        <v>1826.91</v>
      </c>
      <c r="J55" s="157">
        <v>3148.85</v>
      </c>
      <c r="K55" s="157">
        <v>1826.91</v>
      </c>
      <c r="L55" s="157">
        <v>3148.85</v>
      </c>
      <c r="M55" s="157">
        <v>1826.91</v>
      </c>
      <c r="N55" s="157">
        <v>3778.62</v>
      </c>
      <c r="O55" s="157">
        <v>2192.29</v>
      </c>
      <c r="P55" s="157">
        <v>3778.62</v>
      </c>
      <c r="Q55" s="157">
        <v>2192.29</v>
      </c>
      <c r="R55" s="157">
        <v>3148.85</v>
      </c>
      <c r="S55" s="157">
        <v>1548.98</v>
      </c>
      <c r="T55" s="157">
        <v>3429.1</v>
      </c>
      <c r="U55" s="157">
        <v>1686.84</v>
      </c>
      <c r="V55" s="157">
        <v>3429.1</v>
      </c>
      <c r="W55" s="157">
        <v>1686.84</v>
      </c>
    </row>
    <row r="56" spans="2:23" x14ac:dyDescent="0.25">
      <c r="B56" s="2">
        <v>2020</v>
      </c>
      <c r="C56" s="1" t="s">
        <v>24</v>
      </c>
      <c r="D56" s="1"/>
      <c r="E56" s="1">
        <v>879.72</v>
      </c>
      <c r="F56" s="157">
        <v>1894.88</v>
      </c>
      <c r="G56" s="156"/>
      <c r="H56" s="157">
        <v>1095.25</v>
      </c>
      <c r="I56" s="157">
        <v>1894.88</v>
      </c>
      <c r="J56" s="157">
        <v>3165.97</v>
      </c>
      <c r="K56" s="157">
        <v>1894.88</v>
      </c>
      <c r="L56" s="157">
        <v>3165.97</v>
      </c>
      <c r="M56" s="157">
        <v>1894.88</v>
      </c>
      <c r="N56" s="157">
        <v>3799.16</v>
      </c>
      <c r="O56" s="157">
        <v>2273.86</v>
      </c>
      <c r="P56" s="157">
        <v>3799.16</v>
      </c>
      <c r="Q56" s="157">
        <v>2273.86</v>
      </c>
      <c r="R56" s="157">
        <v>3165.97</v>
      </c>
      <c r="S56" s="157">
        <v>1626.69</v>
      </c>
      <c r="T56" s="157">
        <v>3447.74</v>
      </c>
      <c r="U56" s="157">
        <v>1771.47</v>
      </c>
      <c r="V56" s="157">
        <v>3447.74</v>
      </c>
      <c r="W56" s="157">
        <v>1771.47</v>
      </c>
    </row>
    <row r="57" spans="2:23" x14ac:dyDescent="0.25">
      <c r="B57" s="2">
        <v>2020</v>
      </c>
      <c r="C57" s="1" t="s">
        <v>25</v>
      </c>
      <c r="D57" s="1"/>
      <c r="E57" s="1">
        <v>964.42</v>
      </c>
      <c r="F57" s="157">
        <v>2105.6</v>
      </c>
      <c r="G57" s="156"/>
      <c r="H57" s="157">
        <v>1201.4000000000001</v>
      </c>
      <c r="I57" s="157">
        <v>2105.6</v>
      </c>
      <c r="J57" s="157">
        <v>3179.89</v>
      </c>
      <c r="K57" s="157">
        <v>2105.6</v>
      </c>
      <c r="L57" s="157">
        <v>3179.89</v>
      </c>
      <c r="M57" s="157">
        <v>2105.6</v>
      </c>
      <c r="N57" s="157">
        <v>3815.87</v>
      </c>
      <c r="O57" s="157">
        <v>2526.7199999999998</v>
      </c>
      <c r="P57" s="157">
        <v>3815.87</v>
      </c>
      <c r="Q57" s="157">
        <v>2526.7199999999998</v>
      </c>
      <c r="R57" s="157">
        <v>3179.89</v>
      </c>
      <c r="S57" s="157">
        <v>1845.69</v>
      </c>
      <c r="T57" s="157">
        <v>3462.9</v>
      </c>
      <c r="U57" s="157">
        <v>2009.96</v>
      </c>
      <c r="V57" s="157">
        <v>3462.9</v>
      </c>
      <c r="W57" s="157">
        <v>2009.96</v>
      </c>
    </row>
    <row r="58" spans="2:23" x14ac:dyDescent="0.25">
      <c r="B58" s="2">
        <v>2020</v>
      </c>
      <c r="C58" s="1" t="s">
        <v>28</v>
      </c>
      <c r="D58" s="1"/>
      <c r="E58" s="1">
        <v>965.89</v>
      </c>
      <c r="F58" s="157">
        <v>1938.62</v>
      </c>
      <c r="G58" s="156"/>
      <c r="H58" s="157">
        <v>1203.42</v>
      </c>
      <c r="I58" s="157">
        <v>1938.62</v>
      </c>
      <c r="J58" s="157">
        <v>3180.95</v>
      </c>
      <c r="K58" s="157">
        <v>1938.62</v>
      </c>
      <c r="L58" s="157">
        <v>3180.95</v>
      </c>
      <c r="M58" s="157">
        <v>1938.62</v>
      </c>
      <c r="N58" s="157">
        <v>3817.14</v>
      </c>
      <c r="O58" s="157">
        <v>2326.34</v>
      </c>
      <c r="P58" s="157">
        <v>3817.14</v>
      </c>
      <c r="Q58" s="157">
        <v>2326.34</v>
      </c>
      <c r="R58" s="157">
        <v>3180.95</v>
      </c>
      <c r="S58" s="157">
        <v>1673.95</v>
      </c>
      <c r="T58" s="157">
        <v>3464.05</v>
      </c>
      <c r="U58" s="157">
        <v>1822.93</v>
      </c>
      <c r="V58" s="157">
        <v>3464.05</v>
      </c>
      <c r="W58" s="157">
        <v>1822.93</v>
      </c>
    </row>
    <row r="59" spans="2:23" x14ac:dyDescent="0.25">
      <c r="B59" s="2">
        <v>2020</v>
      </c>
      <c r="C59" s="1" t="s">
        <v>29</v>
      </c>
      <c r="D59" s="1"/>
      <c r="E59" s="1">
        <v>962.78</v>
      </c>
      <c r="F59" s="157">
        <v>1964.48</v>
      </c>
      <c r="G59" s="156"/>
      <c r="H59" s="157">
        <v>1199.53</v>
      </c>
      <c r="I59" s="157">
        <v>1964.48</v>
      </c>
      <c r="J59" s="157">
        <v>3166.7</v>
      </c>
      <c r="K59" s="157">
        <v>1964.48</v>
      </c>
      <c r="L59" s="157">
        <v>3166.7</v>
      </c>
      <c r="M59" s="157">
        <v>1964.48</v>
      </c>
      <c r="N59" s="157">
        <v>3800.04</v>
      </c>
      <c r="O59" s="157">
        <v>2357.38</v>
      </c>
      <c r="P59" s="157">
        <v>3800.04</v>
      </c>
      <c r="Q59" s="157">
        <v>2357.38</v>
      </c>
      <c r="R59" s="157">
        <v>3166.7</v>
      </c>
      <c r="S59" s="157">
        <v>1698.71</v>
      </c>
      <c r="T59" s="157">
        <v>3448.5</v>
      </c>
      <c r="U59" s="157">
        <v>1849.9</v>
      </c>
      <c r="V59" s="157">
        <v>3448.5</v>
      </c>
      <c r="W59" s="157">
        <v>1849.9</v>
      </c>
    </row>
    <row r="60" spans="2:23" x14ac:dyDescent="0.25">
      <c r="B60" s="2">
        <v>2020</v>
      </c>
      <c r="C60" s="1" t="s">
        <v>30</v>
      </c>
      <c r="D60" s="1"/>
      <c r="E60" s="1">
        <v>892.76</v>
      </c>
      <c r="F60" s="157">
        <v>1894.88</v>
      </c>
      <c r="G60" s="156"/>
      <c r="H60" s="157">
        <v>1107.55</v>
      </c>
      <c r="I60" s="157">
        <v>1894.88</v>
      </c>
      <c r="J60" s="157">
        <v>3151.01</v>
      </c>
      <c r="K60" s="157">
        <v>1894.88</v>
      </c>
      <c r="L60" s="157">
        <v>3151.01</v>
      </c>
      <c r="M60" s="157">
        <v>1894.88</v>
      </c>
      <c r="N60" s="157">
        <v>3781.21</v>
      </c>
      <c r="O60" s="157">
        <v>2369.04</v>
      </c>
      <c r="P60" s="157">
        <v>3781.21</v>
      </c>
      <c r="Q60" s="157">
        <v>2369.04</v>
      </c>
      <c r="R60" s="157">
        <v>3151.01</v>
      </c>
      <c r="S60" s="157">
        <v>1684.4</v>
      </c>
      <c r="T60" s="157">
        <v>3431.45</v>
      </c>
      <c r="U60" s="157">
        <v>1834.36</v>
      </c>
      <c r="V60" s="157">
        <v>3431.45</v>
      </c>
      <c r="W60" s="157">
        <v>1834.36</v>
      </c>
    </row>
    <row r="61" spans="2:23" x14ac:dyDescent="0.25">
      <c r="B61" s="2">
        <v>2020</v>
      </c>
      <c r="C61" s="1" t="s">
        <v>31</v>
      </c>
      <c r="D61" s="1"/>
      <c r="E61" s="1">
        <v>896.33</v>
      </c>
      <c r="F61" s="157">
        <v>1903.88</v>
      </c>
      <c r="G61" s="156"/>
      <c r="H61" s="157">
        <v>1109.77</v>
      </c>
      <c r="I61" s="157">
        <v>1903.88</v>
      </c>
      <c r="J61" s="157">
        <v>3147.07</v>
      </c>
      <c r="K61" s="157">
        <v>1886.5</v>
      </c>
      <c r="L61" s="157">
        <v>3147.07</v>
      </c>
      <c r="M61" s="157">
        <v>1886.5</v>
      </c>
      <c r="N61" s="157">
        <v>3776.48</v>
      </c>
      <c r="O61" s="157">
        <v>2263.8000000000002</v>
      </c>
      <c r="P61" s="157">
        <v>3776.48</v>
      </c>
      <c r="Q61" s="157">
        <v>2263.8000000000002</v>
      </c>
      <c r="R61" s="157">
        <v>3147.07</v>
      </c>
      <c r="S61" s="157">
        <v>1590.9</v>
      </c>
      <c r="T61" s="157">
        <v>3427.16</v>
      </c>
      <c r="U61" s="157">
        <v>1732.49</v>
      </c>
      <c r="V61" s="157">
        <v>3427.16</v>
      </c>
      <c r="W61" s="157">
        <v>1732.49</v>
      </c>
    </row>
    <row r="62" spans="2:23" x14ac:dyDescent="0.25">
      <c r="B62" s="2">
        <v>2020</v>
      </c>
      <c r="C62" s="1" t="s">
        <v>32</v>
      </c>
      <c r="D62" s="1"/>
      <c r="E62" s="1">
        <v>896.85</v>
      </c>
      <c r="F62" s="157">
        <v>1912.92</v>
      </c>
      <c r="G62" s="156"/>
      <c r="H62" s="157">
        <v>1112.26</v>
      </c>
      <c r="I62" s="157">
        <v>1912.92</v>
      </c>
      <c r="J62" s="157">
        <v>3147.07</v>
      </c>
      <c r="K62" s="157">
        <v>1886.5</v>
      </c>
      <c r="L62" s="157">
        <v>3147.07</v>
      </c>
      <c r="M62" s="157">
        <v>1886.5</v>
      </c>
      <c r="N62" s="157">
        <v>3776.48</v>
      </c>
      <c r="O62" s="157">
        <v>2263.8000000000002</v>
      </c>
      <c r="P62" s="157">
        <v>3776.48</v>
      </c>
      <c r="Q62" s="157">
        <v>2263.8000000000002</v>
      </c>
      <c r="R62" s="157">
        <v>3147.07</v>
      </c>
      <c r="S62" s="157">
        <v>1590.9</v>
      </c>
      <c r="T62" s="157">
        <v>3427.16</v>
      </c>
      <c r="U62" s="157">
        <v>1732.49</v>
      </c>
      <c r="V62" s="157">
        <v>3427.16</v>
      </c>
      <c r="W62" s="157">
        <v>1732.49</v>
      </c>
    </row>
    <row r="63" spans="2:23" x14ac:dyDescent="0.25">
      <c r="B63" s="2">
        <v>2020</v>
      </c>
      <c r="C63" s="1" t="s">
        <v>33</v>
      </c>
      <c r="D63" s="1"/>
      <c r="E63" s="1">
        <v>897.59</v>
      </c>
      <c r="F63" s="157">
        <v>1922.01</v>
      </c>
      <c r="G63" s="156"/>
      <c r="H63" s="157">
        <v>1111.96</v>
      </c>
      <c r="I63" s="157">
        <v>1922.01</v>
      </c>
      <c r="J63" s="157">
        <v>3148.81</v>
      </c>
      <c r="K63" s="162">
        <v>1917.55</v>
      </c>
      <c r="L63" s="157">
        <v>3148.81</v>
      </c>
      <c r="M63" s="162">
        <v>1917.55</v>
      </c>
      <c r="N63" s="157">
        <v>3778.57</v>
      </c>
      <c r="O63" s="157">
        <v>2301.06</v>
      </c>
      <c r="P63" s="157">
        <v>3778.57</v>
      </c>
      <c r="Q63" s="157">
        <v>2301.06</v>
      </c>
      <c r="R63" s="157">
        <v>3148.81</v>
      </c>
      <c r="S63" s="157">
        <v>1629.39</v>
      </c>
      <c r="T63" s="157">
        <v>3429.05</v>
      </c>
      <c r="U63" s="157">
        <v>1774.41</v>
      </c>
      <c r="V63" s="157">
        <v>3429.05</v>
      </c>
      <c r="W63" s="157">
        <v>1774.41</v>
      </c>
    </row>
    <row r="64" spans="2:23" x14ac:dyDescent="0.25">
      <c r="B64" s="2">
        <v>2020</v>
      </c>
      <c r="C64" s="4" t="s">
        <v>34</v>
      </c>
      <c r="D64" s="4"/>
      <c r="E64" s="4">
        <v>890.17</v>
      </c>
      <c r="F64" s="84">
        <v>1931.14</v>
      </c>
      <c r="G64" s="5"/>
      <c r="H64" s="84">
        <v>1106.6400000000001</v>
      </c>
      <c r="I64" s="84">
        <v>1931.14</v>
      </c>
      <c r="J64" s="84">
        <v>3143</v>
      </c>
      <c r="K64" s="84">
        <v>1942.58</v>
      </c>
      <c r="L64" s="84">
        <v>3143</v>
      </c>
      <c r="M64" s="84">
        <v>1942.58</v>
      </c>
      <c r="N64" s="84">
        <v>3771.6</v>
      </c>
      <c r="O64" s="84">
        <v>2331.1</v>
      </c>
      <c r="P64" s="84">
        <v>3771.6</v>
      </c>
      <c r="Q64" s="84">
        <v>2331.1</v>
      </c>
      <c r="R64" s="84">
        <v>3143</v>
      </c>
      <c r="S64" s="84">
        <v>1658.6</v>
      </c>
      <c r="T64" s="84">
        <v>3422.73</v>
      </c>
      <c r="U64" s="84">
        <v>1806.24</v>
      </c>
      <c r="V64" s="84">
        <v>3422.73</v>
      </c>
      <c r="W64" s="84">
        <v>1806.24</v>
      </c>
    </row>
    <row r="65" spans="2:23" x14ac:dyDescent="0.25">
      <c r="B65" s="98"/>
      <c r="C65" s="17"/>
      <c r="D65" s="17"/>
      <c r="E65" s="17"/>
      <c r="F65" s="49"/>
      <c r="G65" s="14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</row>
    <row r="66" spans="2:23" x14ac:dyDescent="0.25">
      <c r="C66" s="52" t="s">
        <v>457</v>
      </c>
      <c r="D66" s="14"/>
      <c r="E66" s="50">
        <f>MAX(E5:E64)</f>
        <v>965.89</v>
      </c>
      <c r="F66" s="50">
        <f>MAX(F5:F64)</f>
        <v>2105.6</v>
      </c>
      <c r="G66" s="50"/>
      <c r="H66" s="50">
        <f t="shared" ref="H66:W66" si="0">MAX(H5:H64)</f>
        <v>1203.42</v>
      </c>
      <c r="I66" s="50">
        <f t="shared" si="0"/>
        <v>2105.6</v>
      </c>
      <c r="J66" s="50">
        <f t="shared" si="0"/>
        <v>3180.95</v>
      </c>
      <c r="K66" s="50">
        <f t="shared" si="0"/>
        <v>2105.6</v>
      </c>
      <c r="L66" s="50">
        <f t="shared" si="0"/>
        <v>3180.95</v>
      </c>
      <c r="M66" s="50">
        <f t="shared" si="0"/>
        <v>2105.6</v>
      </c>
      <c r="N66" s="50">
        <f t="shared" si="0"/>
        <v>3817.14</v>
      </c>
      <c r="O66" s="50">
        <f t="shared" si="0"/>
        <v>2526.7199999999998</v>
      </c>
      <c r="P66" s="50">
        <f t="shared" si="0"/>
        <v>3817.14</v>
      </c>
      <c r="Q66" s="50">
        <f t="shared" si="0"/>
        <v>2526.7199999999998</v>
      </c>
      <c r="R66" s="50">
        <f t="shared" si="0"/>
        <v>3180.95</v>
      </c>
      <c r="S66" s="50">
        <f t="shared" si="0"/>
        <v>1845.69</v>
      </c>
      <c r="T66" s="50">
        <f t="shared" si="0"/>
        <v>3464.05</v>
      </c>
      <c r="U66" s="50">
        <f t="shared" si="0"/>
        <v>2009.96</v>
      </c>
      <c r="V66" s="50">
        <f t="shared" si="0"/>
        <v>3464.05</v>
      </c>
      <c r="W66" s="50">
        <f t="shared" si="0"/>
        <v>2009.96</v>
      </c>
    </row>
    <row r="67" spans="2:23" x14ac:dyDescent="0.25">
      <c r="C67" s="52" t="s">
        <v>458</v>
      </c>
      <c r="D67" s="14"/>
      <c r="E67" s="50">
        <f>MIN(E5:E64)</f>
        <v>602.65</v>
      </c>
      <c r="F67" s="50">
        <f>MIN(F5:F64)</f>
        <v>1161.96</v>
      </c>
      <c r="G67" s="50"/>
      <c r="H67" s="50">
        <f t="shared" ref="H67:W67" si="1">MIN(H5:H64)</f>
        <v>750.42</v>
      </c>
      <c r="I67" s="50">
        <f t="shared" si="1"/>
        <v>1161.96</v>
      </c>
      <c r="J67" s="50">
        <f t="shared" si="1"/>
        <v>2813.85</v>
      </c>
      <c r="K67" s="50">
        <f t="shared" si="1"/>
        <v>1161.96</v>
      </c>
      <c r="L67" s="50">
        <f t="shared" si="1"/>
        <v>2813.85</v>
      </c>
      <c r="M67" s="50">
        <f t="shared" si="1"/>
        <v>1161.96</v>
      </c>
      <c r="N67" s="50">
        <f t="shared" si="1"/>
        <v>3376.62</v>
      </c>
      <c r="O67" s="50">
        <f t="shared" si="1"/>
        <v>1394.35</v>
      </c>
      <c r="P67" s="50">
        <f t="shared" si="1"/>
        <v>3376.62</v>
      </c>
      <c r="Q67" s="50">
        <f t="shared" si="1"/>
        <v>1394.35</v>
      </c>
      <c r="R67" s="50">
        <f t="shared" si="1"/>
        <v>2813.85</v>
      </c>
      <c r="S67" s="50">
        <f t="shared" si="1"/>
        <v>1161.96</v>
      </c>
      <c r="T67" s="50">
        <f t="shared" si="1"/>
        <v>3064.28</v>
      </c>
      <c r="U67" s="50">
        <f t="shared" si="1"/>
        <v>1265.3699999999999</v>
      </c>
      <c r="V67" s="50">
        <f t="shared" si="1"/>
        <v>3064.28</v>
      </c>
      <c r="W67" s="50">
        <f t="shared" si="1"/>
        <v>1265.3699999999999</v>
      </c>
    </row>
    <row r="68" spans="2:23" x14ac:dyDescent="0.25">
      <c r="C68" s="52" t="s">
        <v>456</v>
      </c>
      <c r="D68" s="14"/>
      <c r="E68" s="50">
        <f>AVERAGE(E5:E64)</f>
        <v>739.81796610169511</v>
      </c>
      <c r="F68" s="50">
        <f>AVERAGE(F5:F64)</f>
        <v>1488.5766101694919</v>
      </c>
      <c r="G68" s="50"/>
      <c r="H68" s="50">
        <f t="shared" ref="H68:W68" si="2">AVERAGE(H5:H64)</f>
        <v>917.14983050847479</v>
      </c>
      <c r="I68" s="50">
        <f t="shared" si="2"/>
        <v>1488.5766101694919</v>
      </c>
      <c r="J68" s="50">
        <f t="shared" si="2"/>
        <v>3045.7362711864421</v>
      </c>
      <c r="K68" s="50">
        <f t="shared" si="2"/>
        <v>1487.9525423728819</v>
      </c>
      <c r="L68" s="50">
        <f t="shared" si="2"/>
        <v>3045.7362711864421</v>
      </c>
      <c r="M68" s="50">
        <f t="shared" si="2"/>
        <v>1487.9525423728819</v>
      </c>
      <c r="N68" s="50">
        <f t="shared" si="2"/>
        <v>3654.8861016949163</v>
      </c>
      <c r="O68" s="50">
        <f t="shared" si="2"/>
        <v>1787.1564406779655</v>
      </c>
      <c r="P68" s="50">
        <f t="shared" si="2"/>
        <v>3654.8861016949163</v>
      </c>
      <c r="Q68" s="50">
        <f t="shared" si="2"/>
        <v>1787.1564406779655</v>
      </c>
      <c r="R68" s="50">
        <f t="shared" si="2"/>
        <v>3045.737288135595</v>
      </c>
      <c r="S68" s="50">
        <f t="shared" si="2"/>
        <v>1388.7181355932203</v>
      </c>
      <c r="T68" s="50">
        <f t="shared" si="2"/>
        <v>3316.3336206896552</v>
      </c>
      <c r="U68" s="50">
        <f t="shared" si="2"/>
        <v>1512.3150847457623</v>
      </c>
      <c r="V68" s="50">
        <f t="shared" si="2"/>
        <v>3316.3336206896552</v>
      </c>
      <c r="W68" s="50">
        <f t="shared" si="2"/>
        <v>1511.6793220338982</v>
      </c>
    </row>
  </sheetData>
  <mergeCells count="30">
    <mergeCell ref="W3:W4"/>
    <mergeCell ref="J3:J4"/>
    <mergeCell ref="L3:L4"/>
    <mergeCell ref="T3:T4"/>
    <mergeCell ref="K3:K4"/>
    <mergeCell ref="M3:M4"/>
    <mergeCell ref="V3:V4"/>
    <mergeCell ref="N3:N4"/>
    <mergeCell ref="P3:P4"/>
    <mergeCell ref="R3:R4"/>
    <mergeCell ref="O3:O4"/>
    <mergeCell ref="Q3:Q4"/>
    <mergeCell ref="S3:S4"/>
    <mergeCell ref="U3:U4"/>
    <mergeCell ref="B1:W1"/>
    <mergeCell ref="B2:B4"/>
    <mergeCell ref="C2:C4"/>
    <mergeCell ref="D2:F2"/>
    <mergeCell ref="G2:I2"/>
    <mergeCell ref="J2:K2"/>
    <mergeCell ref="L2:M2"/>
    <mergeCell ref="N2:O2"/>
    <mergeCell ref="P2:Q2"/>
    <mergeCell ref="R2:S2"/>
    <mergeCell ref="T2:U2"/>
    <mergeCell ref="V2:W2"/>
    <mergeCell ref="D3:D4"/>
    <mergeCell ref="E3:F3"/>
    <mergeCell ref="G3:G4"/>
    <mergeCell ref="H3:I3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7C99B-318C-4DB6-B7CF-3B84D3DFD06E}">
  <sheetPr>
    <tabColor theme="8"/>
  </sheetPr>
  <dimension ref="A1:BB140"/>
  <sheetViews>
    <sheetView tabSelected="1" topLeftCell="AX68" workbookViewId="0">
      <selection activeCell="AY41" sqref="AY41"/>
    </sheetView>
  </sheetViews>
  <sheetFormatPr baseColWidth="10" defaultRowHeight="15" x14ac:dyDescent="0.25"/>
  <cols>
    <col min="30" max="30" width="12.85546875" customWidth="1"/>
    <col min="35" max="36" width="11.42578125" customWidth="1"/>
  </cols>
  <sheetData>
    <row r="1" spans="1:50" x14ac:dyDescent="0.25">
      <c r="A1" s="195" t="s">
        <v>1464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Y1" s="207" t="s">
        <v>1465</v>
      </c>
      <c r="Z1" s="208"/>
      <c r="AA1" s="208"/>
      <c r="AB1" s="208"/>
      <c r="AC1" s="208"/>
      <c r="AD1" s="208"/>
      <c r="AE1" s="208"/>
      <c r="AG1" s="198" t="s">
        <v>1465</v>
      </c>
      <c r="AH1" s="198"/>
      <c r="AI1" s="198"/>
      <c r="AJ1" s="198"/>
      <c r="AK1" s="198"/>
      <c r="AL1" s="198"/>
      <c r="AM1" s="198"/>
      <c r="AN1" s="198"/>
      <c r="AO1" s="198"/>
      <c r="AP1" s="198"/>
      <c r="AQ1" s="198"/>
      <c r="AR1" s="198"/>
      <c r="AU1" s="198" t="s">
        <v>1465</v>
      </c>
      <c r="AV1" s="198"/>
      <c r="AW1" s="198"/>
      <c r="AX1" s="198"/>
    </row>
    <row r="2" spans="1:50" ht="15" customHeight="1" x14ac:dyDescent="0.25">
      <c r="A2" s="188" t="s">
        <v>1</v>
      </c>
      <c r="B2" s="188" t="s">
        <v>2</v>
      </c>
      <c r="C2" s="186" t="s">
        <v>3</v>
      </c>
      <c r="D2" s="187"/>
      <c r="E2" s="192"/>
      <c r="F2" s="186" t="s">
        <v>4</v>
      </c>
      <c r="G2" s="187"/>
      <c r="H2" s="192"/>
      <c r="I2" s="186" t="s">
        <v>5</v>
      </c>
      <c r="J2" s="187"/>
      <c r="K2" s="186" t="s">
        <v>6</v>
      </c>
      <c r="L2" s="187"/>
      <c r="M2" s="186" t="s">
        <v>7</v>
      </c>
      <c r="N2" s="187"/>
      <c r="O2" s="186" t="s">
        <v>8</v>
      </c>
      <c r="P2" s="187"/>
      <c r="Q2" s="186" t="s">
        <v>49</v>
      </c>
      <c r="R2" s="187"/>
      <c r="S2" s="186" t="s">
        <v>10</v>
      </c>
      <c r="T2" s="187"/>
      <c r="U2" s="186" t="s">
        <v>50</v>
      </c>
      <c r="V2" s="187"/>
      <c r="Y2" s="201" t="s">
        <v>1</v>
      </c>
      <c r="Z2" s="201" t="s">
        <v>2</v>
      </c>
      <c r="AA2" s="209" t="s">
        <v>1432</v>
      </c>
      <c r="AB2" s="212" t="s">
        <v>490</v>
      </c>
      <c r="AC2" s="212" t="s">
        <v>491</v>
      </c>
      <c r="AD2" s="215" t="s">
        <v>49</v>
      </c>
      <c r="AE2" s="215" t="s">
        <v>492</v>
      </c>
      <c r="AG2" s="201" t="s">
        <v>1</v>
      </c>
      <c r="AH2" s="201" t="s">
        <v>2</v>
      </c>
      <c r="AI2" s="201" t="s">
        <v>1432</v>
      </c>
      <c r="AJ2" s="201"/>
      <c r="AK2" s="201" t="s">
        <v>490</v>
      </c>
      <c r="AL2" s="201"/>
      <c r="AM2" s="201" t="s">
        <v>491</v>
      </c>
      <c r="AN2" s="201"/>
      <c r="AO2" s="197" t="s">
        <v>49</v>
      </c>
      <c r="AP2" s="197"/>
      <c r="AQ2" s="197" t="s">
        <v>492</v>
      </c>
      <c r="AR2" s="197"/>
      <c r="AU2" s="201" t="s">
        <v>1</v>
      </c>
      <c r="AV2" s="201" t="s">
        <v>2</v>
      </c>
      <c r="AW2" s="201" t="s">
        <v>490</v>
      </c>
      <c r="AX2" s="201"/>
    </row>
    <row r="3" spans="1:50" x14ac:dyDescent="0.25">
      <c r="A3" s="196"/>
      <c r="B3" s="196"/>
      <c r="C3" s="188" t="s">
        <v>12</v>
      </c>
      <c r="D3" s="186" t="s">
        <v>13</v>
      </c>
      <c r="E3" s="192"/>
      <c r="F3" s="188" t="s">
        <v>12</v>
      </c>
      <c r="G3" s="186" t="s">
        <v>13</v>
      </c>
      <c r="H3" s="192"/>
      <c r="I3" s="188" t="s">
        <v>12</v>
      </c>
      <c r="J3" s="190" t="s">
        <v>13</v>
      </c>
      <c r="K3" s="188" t="s">
        <v>12</v>
      </c>
      <c r="L3" s="190" t="s">
        <v>13</v>
      </c>
      <c r="M3" s="188" t="s">
        <v>12</v>
      </c>
      <c r="N3" s="190" t="s">
        <v>13</v>
      </c>
      <c r="O3" s="188" t="s">
        <v>12</v>
      </c>
      <c r="P3" s="190" t="s">
        <v>13</v>
      </c>
      <c r="Q3" s="188" t="s">
        <v>12</v>
      </c>
      <c r="R3" s="190" t="s">
        <v>13</v>
      </c>
      <c r="S3" s="188" t="s">
        <v>12</v>
      </c>
      <c r="T3" s="190" t="s">
        <v>13</v>
      </c>
      <c r="U3" s="188" t="s">
        <v>12</v>
      </c>
      <c r="V3" s="190" t="s">
        <v>13</v>
      </c>
      <c r="Y3" s="201"/>
      <c r="Z3" s="201"/>
      <c r="AA3" s="210"/>
      <c r="AB3" s="213"/>
      <c r="AC3" s="213"/>
      <c r="AD3" s="216"/>
      <c r="AE3" s="216"/>
      <c r="AG3" s="201"/>
      <c r="AH3" s="201"/>
      <c r="AI3" s="201"/>
      <c r="AJ3" s="201"/>
      <c r="AK3" s="201"/>
      <c r="AL3" s="201"/>
      <c r="AM3" s="201"/>
      <c r="AN3" s="201"/>
      <c r="AO3" s="197"/>
      <c r="AP3" s="197"/>
      <c r="AQ3" s="197"/>
      <c r="AR3" s="197"/>
      <c r="AU3" s="201"/>
      <c r="AV3" s="201"/>
      <c r="AW3" s="201"/>
      <c r="AX3" s="201"/>
    </row>
    <row r="4" spans="1:50" x14ac:dyDescent="0.25">
      <c r="A4" s="189"/>
      <c r="B4" s="189"/>
      <c r="C4" s="189"/>
      <c r="D4" s="3" t="s">
        <v>14</v>
      </c>
      <c r="E4" s="3" t="s">
        <v>15</v>
      </c>
      <c r="F4" s="189"/>
      <c r="G4" s="3" t="s">
        <v>14</v>
      </c>
      <c r="H4" s="3" t="s">
        <v>15</v>
      </c>
      <c r="I4" s="189"/>
      <c r="J4" s="191"/>
      <c r="K4" s="189"/>
      <c r="L4" s="191"/>
      <c r="M4" s="189"/>
      <c r="N4" s="191"/>
      <c r="O4" s="189"/>
      <c r="P4" s="191"/>
      <c r="Q4" s="189"/>
      <c r="R4" s="191"/>
      <c r="S4" s="189"/>
      <c r="T4" s="191"/>
      <c r="U4" s="189"/>
      <c r="V4" s="191"/>
      <c r="Y4" s="201"/>
      <c r="Z4" s="201"/>
      <c r="AA4" s="211"/>
      <c r="AB4" s="214"/>
      <c r="AC4" s="214"/>
      <c r="AD4" s="217"/>
      <c r="AE4" s="217"/>
      <c r="AG4" s="201"/>
      <c r="AH4" s="201"/>
      <c r="AI4" s="128" t="s">
        <v>1460</v>
      </c>
      <c r="AJ4" s="128" t="s">
        <v>1439</v>
      </c>
      <c r="AK4" s="147" t="s">
        <v>1460</v>
      </c>
      <c r="AL4" s="128" t="s">
        <v>1439</v>
      </c>
      <c r="AM4" s="147" t="s">
        <v>1460</v>
      </c>
      <c r="AN4" s="128" t="s">
        <v>1439</v>
      </c>
      <c r="AO4" s="147" t="s">
        <v>1460</v>
      </c>
      <c r="AP4" s="128" t="s">
        <v>1439</v>
      </c>
      <c r="AQ4" s="147" t="s">
        <v>1460</v>
      </c>
      <c r="AR4" s="128" t="s">
        <v>1439</v>
      </c>
      <c r="AU4" s="201"/>
      <c r="AV4" s="201"/>
      <c r="AW4" s="147" t="s">
        <v>1460</v>
      </c>
      <c r="AX4" s="147" t="s">
        <v>1439</v>
      </c>
    </row>
    <row r="5" spans="1:50" x14ac:dyDescent="0.25">
      <c r="A5" s="1">
        <v>2016</v>
      </c>
      <c r="B5" s="1" t="s">
        <v>16</v>
      </c>
      <c r="C5" s="1"/>
      <c r="D5" s="1">
        <v>602.65</v>
      </c>
      <c r="E5" s="72">
        <v>1252.95</v>
      </c>
      <c r="F5" s="1"/>
      <c r="G5" s="1">
        <v>750.42</v>
      </c>
      <c r="H5" s="72">
        <v>1252.95</v>
      </c>
      <c r="I5" s="72">
        <v>2813.85</v>
      </c>
      <c r="J5" s="72">
        <v>1252.95</v>
      </c>
      <c r="K5" s="72">
        <v>2813.85</v>
      </c>
      <c r="L5" s="72">
        <v>1252.95</v>
      </c>
      <c r="M5" s="72">
        <v>3376.62</v>
      </c>
      <c r="N5" s="72">
        <v>1503.54</v>
      </c>
      <c r="O5" s="72">
        <v>3376.62</v>
      </c>
      <c r="P5" s="72">
        <v>1503.54</v>
      </c>
      <c r="Q5" s="73">
        <v>2813.85</v>
      </c>
      <c r="R5" s="73">
        <v>1252.95</v>
      </c>
      <c r="S5" s="73">
        <v>3064.28</v>
      </c>
      <c r="T5" s="73">
        <v>1364.46</v>
      </c>
      <c r="U5" s="73">
        <v>3064.28</v>
      </c>
      <c r="V5" s="73">
        <v>1364.46</v>
      </c>
      <c r="Y5" s="218">
        <v>2016</v>
      </c>
      <c r="Z5" s="1" t="s">
        <v>16</v>
      </c>
      <c r="AA5" s="1">
        <v>0</v>
      </c>
      <c r="AB5" s="72">
        <v>2813.85</v>
      </c>
      <c r="AC5" s="72">
        <v>3376.62</v>
      </c>
      <c r="AD5" s="73">
        <v>2813.85</v>
      </c>
      <c r="AE5" s="73">
        <v>3064.28</v>
      </c>
      <c r="AG5" s="205">
        <v>2016</v>
      </c>
      <c r="AH5" s="13" t="s">
        <v>16</v>
      </c>
      <c r="AI5" s="13"/>
      <c r="AJ5" s="13"/>
      <c r="AK5" s="79">
        <v>2813.85</v>
      </c>
      <c r="AL5" s="79"/>
      <c r="AM5" s="79">
        <v>3376.62</v>
      </c>
      <c r="AN5" s="79"/>
      <c r="AO5" s="86">
        <v>2813.85</v>
      </c>
      <c r="AP5" s="86"/>
      <c r="AQ5" s="175">
        <v>3064.28</v>
      </c>
      <c r="AR5" s="49"/>
      <c r="AU5" s="205">
        <v>2016</v>
      </c>
      <c r="AV5" s="13" t="s">
        <v>16</v>
      </c>
      <c r="AW5" s="79">
        <v>2813.85</v>
      </c>
      <c r="AX5" s="181"/>
    </row>
    <row r="6" spans="1:50" x14ac:dyDescent="0.25">
      <c r="A6" s="1">
        <v>2016</v>
      </c>
      <c r="B6" s="1" t="s">
        <v>22</v>
      </c>
      <c r="C6" s="1"/>
      <c r="D6" s="1">
        <v>609.04</v>
      </c>
      <c r="E6" s="72">
        <v>1267.9100000000001</v>
      </c>
      <c r="F6" s="1"/>
      <c r="G6" s="1">
        <v>759.17</v>
      </c>
      <c r="H6" s="72">
        <v>1267.9100000000001</v>
      </c>
      <c r="I6" s="72">
        <v>2827.81</v>
      </c>
      <c r="J6" s="72">
        <v>1267.9100000000001</v>
      </c>
      <c r="K6" s="72">
        <v>2827.81</v>
      </c>
      <c r="L6" s="72">
        <v>1267.9100000000001</v>
      </c>
      <c r="M6" s="72">
        <v>3393.37</v>
      </c>
      <c r="N6" s="72">
        <v>1521.49</v>
      </c>
      <c r="O6" s="72">
        <v>3393.37</v>
      </c>
      <c r="P6" s="72">
        <v>1521.49</v>
      </c>
      <c r="Q6" s="73">
        <v>2827.81</v>
      </c>
      <c r="R6" s="73">
        <v>1267.9100000000001</v>
      </c>
      <c r="S6" s="73">
        <v>3079.49</v>
      </c>
      <c r="T6" s="73">
        <v>1380.75</v>
      </c>
      <c r="U6" s="73">
        <v>3079.49</v>
      </c>
      <c r="V6" s="73">
        <v>1380.75</v>
      </c>
      <c r="Y6" s="205"/>
      <c r="Z6" s="1" t="s">
        <v>22</v>
      </c>
      <c r="AA6" s="1">
        <v>0</v>
      </c>
      <c r="AB6" s="72">
        <v>2827.81</v>
      </c>
      <c r="AC6" s="72">
        <v>3393.37</v>
      </c>
      <c r="AD6" s="73">
        <v>2827.81</v>
      </c>
      <c r="AE6" s="73">
        <v>3079.49</v>
      </c>
      <c r="AG6" s="205"/>
      <c r="AH6" s="1" t="s">
        <v>22</v>
      </c>
      <c r="AI6" s="1"/>
      <c r="AJ6" s="1"/>
      <c r="AK6" s="72">
        <v>2827.81</v>
      </c>
      <c r="AL6" s="151">
        <f>(AK6-AK5)/AK5</f>
        <v>4.9611741919434356E-3</v>
      </c>
      <c r="AM6" s="72">
        <v>3393.37</v>
      </c>
      <c r="AN6" s="151">
        <f>(AM6-AM5)/AM5</f>
        <v>4.9605818836588071E-3</v>
      </c>
      <c r="AO6" s="73">
        <v>2827.81</v>
      </c>
      <c r="AP6" s="151">
        <f>(AO6-AO5)/AO5</f>
        <v>4.9611741919434356E-3</v>
      </c>
      <c r="AQ6" s="73">
        <v>3079.49</v>
      </c>
      <c r="AR6" s="153">
        <f>(AQ6-AQ5)/AQ5</f>
        <v>4.9636456198518348E-3</v>
      </c>
      <c r="AU6" s="205"/>
      <c r="AV6" s="1" t="s">
        <v>22</v>
      </c>
      <c r="AW6" s="72">
        <v>2827.81</v>
      </c>
      <c r="AX6" s="182">
        <f>(AW6-AW5)/AW5</f>
        <v>4.9611741919434356E-3</v>
      </c>
    </row>
    <row r="7" spans="1:50" x14ac:dyDescent="0.25">
      <c r="A7" s="1">
        <v>2016</v>
      </c>
      <c r="B7" s="1" t="s">
        <v>23</v>
      </c>
      <c r="C7" s="1"/>
      <c r="D7" s="1">
        <v>633.30999999999995</v>
      </c>
      <c r="E7" s="72">
        <v>1311.86</v>
      </c>
      <c r="F7" s="1"/>
      <c r="G7" s="1">
        <v>788.42</v>
      </c>
      <c r="H7" s="72">
        <v>1311.86</v>
      </c>
      <c r="I7" s="72">
        <v>2860.77</v>
      </c>
      <c r="J7" s="72">
        <v>1311.86</v>
      </c>
      <c r="K7" s="72">
        <v>2860.77</v>
      </c>
      <c r="L7" s="72">
        <v>1311.86</v>
      </c>
      <c r="M7" s="72">
        <v>3432.92</v>
      </c>
      <c r="N7" s="72">
        <v>1574.23</v>
      </c>
      <c r="O7" s="72">
        <v>3432.92</v>
      </c>
      <c r="P7" s="72">
        <v>1574.23</v>
      </c>
      <c r="Q7" s="73">
        <v>2860.77</v>
      </c>
      <c r="R7" s="73">
        <v>1311.86</v>
      </c>
      <c r="S7" s="73">
        <v>3115.38</v>
      </c>
      <c r="T7" s="73">
        <v>1428.62</v>
      </c>
      <c r="U7" s="73">
        <v>3115.38</v>
      </c>
      <c r="V7" s="73">
        <v>1428.62</v>
      </c>
      <c r="Y7" s="205"/>
      <c r="Z7" s="1" t="s">
        <v>23</v>
      </c>
      <c r="AA7" s="1">
        <v>0</v>
      </c>
      <c r="AB7" s="72">
        <v>2860.77</v>
      </c>
      <c r="AC7" s="72">
        <v>3432.92</v>
      </c>
      <c r="AD7" s="73">
        <v>2860.77</v>
      </c>
      <c r="AE7" s="73">
        <v>3115.38</v>
      </c>
      <c r="AG7" s="205"/>
      <c r="AH7" s="1" t="s">
        <v>23</v>
      </c>
      <c r="AI7" s="1"/>
      <c r="AJ7" s="1"/>
      <c r="AK7" s="72">
        <v>2860.77</v>
      </c>
      <c r="AL7" s="151">
        <f t="shared" ref="AL7:AN64" si="0">(AK7-AK6)/AK6</f>
        <v>1.1655662862780752E-2</v>
      </c>
      <c r="AM7" s="72">
        <v>3432.92</v>
      </c>
      <c r="AN7" s="151">
        <f t="shared" si="0"/>
        <v>1.1655080347854842E-2</v>
      </c>
      <c r="AO7" s="73">
        <v>2860.77</v>
      </c>
      <c r="AP7" s="151">
        <f t="shared" ref="AP7" si="1">(AO7-AO6)/AO6</f>
        <v>1.1655662862780752E-2</v>
      </c>
      <c r="AQ7" s="73">
        <v>3115.38</v>
      </c>
      <c r="AR7" s="151">
        <f t="shared" ref="AR7" si="2">(AQ7-AQ6)/AQ6</f>
        <v>1.1654527210674602E-2</v>
      </c>
      <c r="AU7" s="205"/>
      <c r="AV7" s="1" t="s">
        <v>23</v>
      </c>
      <c r="AW7" s="72">
        <v>2860.77</v>
      </c>
      <c r="AX7" s="182">
        <f t="shared" ref="AX7:AX30" si="3">(AW7-AW6)/AW6</f>
        <v>1.1655662862780752E-2</v>
      </c>
    </row>
    <row r="8" spans="1:50" x14ac:dyDescent="0.25">
      <c r="A8" s="1">
        <v>2016</v>
      </c>
      <c r="B8" s="1" t="s">
        <v>24</v>
      </c>
      <c r="C8" s="72"/>
      <c r="D8" s="1">
        <v>641.41</v>
      </c>
      <c r="E8" s="72">
        <v>1290.18</v>
      </c>
      <c r="F8" s="1"/>
      <c r="G8" s="1">
        <v>798.55</v>
      </c>
      <c r="H8" s="72">
        <v>1290.18</v>
      </c>
      <c r="I8" s="72">
        <v>2893.64</v>
      </c>
      <c r="J8" s="72">
        <v>1290.18</v>
      </c>
      <c r="K8" s="72">
        <v>2893.64</v>
      </c>
      <c r="L8" s="72">
        <v>1290.18</v>
      </c>
      <c r="M8" s="72">
        <v>3472.37</v>
      </c>
      <c r="N8" s="72">
        <v>1548.22</v>
      </c>
      <c r="O8" s="72">
        <v>3472.37</v>
      </c>
      <c r="P8" s="72">
        <v>1548.22</v>
      </c>
      <c r="Q8" s="73">
        <v>2893.64</v>
      </c>
      <c r="R8" s="72">
        <v>1290.18</v>
      </c>
      <c r="S8" s="73">
        <v>3151.17</v>
      </c>
      <c r="T8" s="73">
        <v>1405.01</v>
      </c>
      <c r="U8" s="73">
        <v>3151.17</v>
      </c>
      <c r="V8" s="73">
        <v>1405.01</v>
      </c>
      <c r="Y8" s="205"/>
      <c r="Z8" s="1" t="s">
        <v>24</v>
      </c>
      <c r="AA8" s="1">
        <v>0</v>
      </c>
      <c r="AB8" s="72">
        <v>2893.64</v>
      </c>
      <c r="AC8" s="72">
        <v>3472.37</v>
      </c>
      <c r="AD8" s="73">
        <v>2893.64</v>
      </c>
      <c r="AE8" s="73">
        <v>3151.17</v>
      </c>
      <c r="AG8" s="205"/>
      <c r="AH8" s="1" t="s">
        <v>24</v>
      </c>
      <c r="AI8" s="1"/>
      <c r="AJ8" s="1"/>
      <c r="AK8" s="72">
        <v>2893.64</v>
      </c>
      <c r="AL8" s="151">
        <f t="shared" si="0"/>
        <v>1.1489913554742217E-2</v>
      </c>
      <c r="AM8" s="72">
        <v>3472.37</v>
      </c>
      <c r="AN8" s="151">
        <f t="shared" si="0"/>
        <v>1.1491674725889278E-2</v>
      </c>
      <c r="AO8" s="73">
        <v>2893.64</v>
      </c>
      <c r="AP8" s="151">
        <f t="shared" ref="AP8" si="4">(AO8-AO7)/AO7</f>
        <v>1.1489913554742217E-2</v>
      </c>
      <c r="AQ8" s="73">
        <v>3151.17</v>
      </c>
      <c r="AR8" s="151">
        <f t="shared" ref="AR8" si="5">(AQ8-AQ7)/AQ7</f>
        <v>1.1488165167652088E-2</v>
      </c>
      <c r="AU8" s="205"/>
      <c r="AV8" s="1" t="s">
        <v>24</v>
      </c>
      <c r="AW8" s="72">
        <v>2893.64</v>
      </c>
      <c r="AX8" s="182">
        <f t="shared" si="3"/>
        <v>1.1489913554742217E-2</v>
      </c>
    </row>
    <row r="9" spans="1:50" x14ac:dyDescent="0.25">
      <c r="A9" s="1">
        <v>2016</v>
      </c>
      <c r="B9" s="1" t="s">
        <v>25</v>
      </c>
      <c r="C9" s="71"/>
      <c r="D9" s="92">
        <v>647.5</v>
      </c>
      <c r="E9" s="72">
        <v>1192.2</v>
      </c>
      <c r="F9" s="1"/>
      <c r="G9" s="1">
        <v>806.07</v>
      </c>
      <c r="H9" s="72">
        <v>1192.2</v>
      </c>
      <c r="I9" s="72">
        <v>2917.27</v>
      </c>
      <c r="J9" s="72">
        <v>1192.2</v>
      </c>
      <c r="K9" s="72">
        <v>2917.27</v>
      </c>
      <c r="L9" s="72">
        <v>1192.2</v>
      </c>
      <c r="M9" s="71">
        <v>3500.72</v>
      </c>
      <c r="N9" s="72">
        <v>1430.64</v>
      </c>
      <c r="O9" s="72">
        <v>3500.72</v>
      </c>
      <c r="P9" s="72">
        <v>1430.64</v>
      </c>
      <c r="Q9" s="73">
        <v>2917.27</v>
      </c>
      <c r="R9" s="72">
        <v>1192.2</v>
      </c>
      <c r="S9" s="73">
        <v>3176.91</v>
      </c>
      <c r="T9" s="73">
        <v>1298.31</v>
      </c>
      <c r="U9" s="73">
        <v>3176.91</v>
      </c>
      <c r="V9" s="73">
        <v>1298.31</v>
      </c>
      <c r="Y9" s="205"/>
      <c r="Z9" s="1" t="s">
        <v>25</v>
      </c>
      <c r="AA9" s="1">
        <v>0</v>
      </c>
      <c r="AB9" s="72">
        <v>2917.27</v>
      </c>
      <c r="AC9" s="71">
        <v>3500.72</v>
      </c>
      <c r="AD9" s="73">
        <v>2917.27</v>
      </c>
      <c r="AE9" s="73">
        <v>3176.91</v>
      </c>
      <c r="AG9" s="205"/>
      <c r="AH9" s="1" t="s">
        <v>25</v>
      </c>
      <c r="AI9" s="1"/>
      <c r="AJ9" s="1"/>
      <c r="AK9" s="72">
        <v>2917.27</v>
      </c>
      <c r="AL9" s="151">
        <f t="shared" si="0"/>
        <v>8.1661851508826634E-3</v>
      </c>
      <c r="AM9" s="71">
        <v>3500.72</v>
      </c>
      <c r="AN9" s="151">
        <f t="shared" si="0"/>
        <v>8.1644525209006846E-3</v>
      </c>
      <c r="AO9" s="73">
        <v>2917.27</v>
      </c>
      <c r="AP9" s="151">
        <f t="shared" ref="AP9" si="6">(AO9-AO8)/AO8</f>
        <v>8.1661851508826634E-3</v>
      </c>
      <c r="AQ9" s="73">
        <v>3176.91</v>
      </c>
      <c r="AR9" s="151">
        <f t="shared" ref="AR9" si="7">(AQ9-AQ8)/AQ8</f>
        <v>8.1683945962927364E-3</v>
      </c>
      <c r="AU9" s="205"/>
      <c r="AV9" s="1" t="s">
        <v>25</v>
      </c>
      <c r="AW9" s="72">
        <v>2917.27</v>
      </c>
      <c r="AX9" s="182">
        <f t="shared" si="3"/>
        <v>8.1661851508826634E-3</v>
      </c>
    </row>
    <row r="10" spans="1:50" x14ac:dyDescent="0.25">
      <c r="A10" s="1">
        <v>2016</v>
      </c>
      <c r="B10" s="1" t="s">
        <v>28</v>
      </c>
      <c r="C10" s="70"/>
      <c r="D10" s="1">
        <v>650.77</v>
      </c>
      <c r="E10" s="72">
        <v>1161.96</v>
      </c>
      <c r="F10" s="1"/>
      <c r="G10" s="1">
        <v>810.06</v>
      </c>
      <c r="H10" s="72">
        <v>1161.96</v>
      </c>
      <c r="I10" s="72">
        <v>2928.12</v>
      </c>
      <c r="J10" s="72">
        <v>1161.96</v>
      </c>
      <c r="K10" s="72">
        <v>2928.12</v>
      </c>
      <c r="L10" s="72">
        <v>1161.96</v>
      </c>
      <c r="M10" s="71">
        <v>3513.74</v>
      </c>
      <c r="N10" s="72">
        <v>1394.35</v>
      </c>
      <c r="O10" s="72">
        <v>3513.74</v>
      </c>
      <c r="P10" s="72">
        <v>1394.35</v>
      </c>
      <c r="Q10" s="73">
        <v>2928.12</v>
      </c>
      <c r="R10" s="72">
        <v>1161.96</v>
      </c>
      <c r="S10" s="73">
        <v>3188.72</v>
      </c>
      <c r="T10" s="73">
        <v>1265.3699999999999</v>
      </c>
      <c r="U10" s="73">
        <v>3188.72</v>
      </c>
      <c r="V10" s="73">
        <v>1265.3699999999999</v>
      </c>
      <c r="Y10" s="205"/>
      <c r="Z10" s="1" t="s">
        <v>28</v>
      </c>
      <c r="AA10" s="1">
        <v>0</v>
      </c>
      <c r="AB10" s="72">
        <v>2928.12</v>
      </c>
      <c r="AC10" s="71">
        <v>3513.74</v>
      </c>
      <c r="AD10" s="73">
        <v>2928.12</v>
      </c>
      <c r="AE10" s="73">
        <v>3188.72</v>
      </c>
      <c r="AG10" s="205"/>
      <c r="AH10" s="1" t="s">
        <v>28</v>
      </c>
      <c r="AI10" s="1"/>
      <c r="AJ10" s="1"/>
      <c r="AK10" s="72">
        <v>2928.12</v>
      </c>
      <c r="AL10" s="151">
        <f t="shared" si="0"/>
        <v>3.7192306505739645E-3</v>
      </c>
      <c r="AM10" s="71">
        <v>3513.74</v>
      </c>
      <c r="AN10" s="151">
        <f t="shared" si="0"/>
        <v>3.7192349002490867E-3</v>
      </c>
      <c r="AO10" s="73">
        <v>2928.12</v>
      </c>
      <c r="AP10" s="151">
        <f t="shared" ref="AP10" si="8">(AO10-AO9)/AO9</f>
        <v>3.7192306505739645E-3</v>
      </c>
      <c r="AQ10" s="73">
        <v>3188.72</v>
      </c>
      <c r="AR10" s="151">
        <f t="shared" ref="AR10" si="9">(AQ10-AQ9)/AQ9</f>
        <v>3.7174487158905811E-3</v>
      </c>
      <c r="AU10" s="205"/>
      <c r="AV10" s="1" t="s">
        <v>28</v>
      </c>
      <c r="AW10" s="72">
        <v>2928.12</v>
      </c>
      <c r="AX10" s="182">
        <f t="shared" si="3"/>
        <v>3.7192306505739645E-3</v>
      </c>
    </row>
    <row r="11" spans="1:50" x14ac:dyDescent="0.25">
      <c r="A11" s="1">
        <v>2016</v>
      </c>
      <c r="B11" s="1" t="s">
        <v>29</v>
      </c>
      <c r="C11" s="74"/>
      <c r="D11" s="4">
        <v>654.15</v>
      </c>
      <c r="E11" s="77">
        <v>1244.6400000000001</v>
      </c>
      <c r="F11" s="4"/>
      <c r="G11" s="4">
        <v>814.23</v>
      </c>
      <c r="H11" s="77">
        <v>1244.6400000000001</v>
      </c>
      <c r="I11" s="72">
        <v>2939.39</v>
      </c>
      <c r="J11" s="77">
        <v>1244.6400000000001</v>
      </c>
      <c r="K11" s="72">
        <v>2939.39</v>
      </c>
      <c r="L11" s="77">
        <v>1244.6400000000001</v>
      </c>
      <c r="M11" s="72">
        <v>3527.27</v>
      </c>
      <c r="N11" s="72">
        <v>1493.57</v>
      </c>
      <c r="O11" s="72">
        <v>3527.27</v>
      </c>
      <c r="P11" s="72">
        <v>1493.57</v>
      </c>
      <c r="Q11" s="73">
        <v>2939.39</v>
      </c>
      <c r="R11" s="77">
        <v>1244.6400000000001</v>
      </c>
      <c r="S11" s="73">
        <v>3201</v>
      </c>
      <c r="T11" s="73">
        <v>1355.41</v>
      </c>
      <c r="U11" s="73">
        <v>3201</v>
      </c>
      <c r="V11" s="73">
        <v>1355.41</v>
      </c>
      <c r="Y11" s="205"/>
      <c r="Z11" s="1" t="s">
        <v>29</v>
      </c>
      <c r="AA11" s="1">
        <v>0</v>
      </c>
      <c r="AB11" s="72">
        <v>2939.39</v>
      </c>
      <c r="AC11" s="72">
        <v>3527.27</v>
      </c>
      <c r="AD11" s="73">
        <v>2939.39</v>
      </c>
      <c r="AE11" s="73">
        <v>3201</v>
      </c>
      <c r="AG11" s="205"/>
      <c r="AH11" s="1" t="s">
        <v>29</v>
      </c>
      <c r="AI11" s="1"/>
      <c r="AJ11" s="1"/>
      <c r="AK11" s="72">
        <v>2939.39</v>
      </c>
      <c r="AL11" s="151">
        <f t="shared" si="0"/>
        <v>3.8488859746185207E-3</v>
      </c>
      <c r="AM11" s="72">
        <v>3527.27</v>
      </c>
      <c r="AN11" s="151">
        <f t="shared" si="0"/>
        <v>3.8505979383791065E-3</v>
      </c>
      <c r="AO11" s="73">
        <v>2939.39</v>
      </c>
      <c r="AP11" s="151">
        <f t="shared" ref="AP11" si="10">(AO11-AO10)/AO10</f>
        <v>3.8488859746185207E-3</v>
      </c>
      <c r="AQ11" s="73">
        <v>3201</v>
      </c>
      <c r="AR11" s="151">
        <f t="shared" ref="AR11" si="11">(AQ11-AQ10)/AQ10</f>
        <v>3.8510750395143508E-3</v>
      </c>
      <c r="AU11" s="205"/>
      <c r="AV11" s="1" t="s">
        <v>29</v>
      </c>
      <c r="AW11" s="72">
        <v>2939.39</v>
      </c>
      <c r="AX11" s="182">
        <f t="shared" si="3"/>
        <v>3.8488859746185207E-3</v>
      </c>
    </row>
    <row r="12" spans="1:50" x14ac:dyDescent="0.25">
      <c r="A12" s="1">
        <v>2016</v>
      </c>
      <c r="B12" s="7" t="s">
        <v>30</v>
      </c>
      <c r="C12" s="75"/>
      <c r="D12" s="17">
        <v>657.26</v>
      </c>
      <c r="E12" s="71">
        <v>1220.56</v>
      </c>
      <c r="F12" s="17"/>
      <c r="G12" s="17">
        <v>818.14</v>
      </c>
      <c r="H12" s="71">
        <v>1220.56</v>
      </c>
      <c r="I12" s="72">
        <v>2949.73</v>
      </c>
      <c r="J12" s="71">
        <v>1220.56</v>
      </c>
      <c r="K12" s="72">
        <v>2949.73</v>
      </c>
      <c r="L12" s="71">
        <v>1220.56</v>
      </c>
      <c r="M12" s="77">
        <v>3539.68</v>
      </c>
      <c r="N12" s="77">
        <v>1464.67</v>
      </c>
      <c r="O12" s="77">
        <v>3539.68</v>
      </c>
      <c r="P12" s="72">
        <v>1464.67</v>
      </c>
      <c r="Q12" s="73">
        <v>2949.73</v>
      </c>
      <c r="R12" s="71">
        <v>1220.56</v>
      </c>
      <c r="S12" s="73">
        <v>3212.26</v>
      </c>
      <c r="T12" s="73">
        <v>1329.19</v>
      </c>
      <c r="U12" s="73">
        <v>3212.26</v>
      </c>
      <c r="V12" s="73">
        <v>1329.19</v>
      </c>
      <c r="Y12" s="205"/>
      <c r="Z12" s="7" t="s">
        <v>30</v>
      </c>
      <c r="AA12" s="1">
        <v>0</v>
      </c>
      <c r="AB12" s="155">
        <v>2949.73</v>
      </c>
      <c r="AC12" s="173">
        <v>3539.68</v>
      </c>
      <c r="AD12" s="157">
        <v>2949.73</v>
      </c>
      <c r="AE12" s="157">
        <v>3212.26</v>
      </c>
      <c r="AG12" s="205"/>
      <c r="AH12" s="7" t="s">
        <v>30</v>
      </c>
      <c r="AI12" s="1"/>
      <c r="AJ12" s="1"/>
      <c r="AK12" s="155">
        <v>2949.73</v>
      </c>
      <c r="AL12" s="151">
        <f t="shared" si="0"/>
        <v>3.5177366732553851E-3</v>
      </c>
      <c r="AM12" s="173">
        <v>3539.68</v>
      </c>
      <c r="AN12" s="151">
        <f t="shared" si="0"/>
        <v>3.5183016894084814E-3</v>
      </c>
      <c r="AO12" s="157">
        <v>2949.73</v>
      </c>
      <c r="AP12" s="151">
        <f t="shared" ref="AP12" si="12">(AO12-AO11)/AO11</f>
        <v>3.5177366732553851E-3</v>
      </c>
      <c r="AQ12" s="157">
        <v>3212.26</v>
      </c>
      <c r="AR12" s="151">
        <f t="shared" ref="AR12" si="13">(AQ12-AQ11)/AQ11</f>
        <v>3.5176507341456477E-3</v>
      </c>
      <c r="AU12" s="205"/>
      <c r="AV12" s="7" t="s">
        <v>30</v>
      </c>
      <c r="AW12" s="155">
        <v>2949.73</v>
      </c>
      <c r="AX12" s="182">
        <f t="shared" si="3"/>
        <v>3.5177366732553851E-3</v>
      </c>
    </row>
    <row r="13" spans="1:50" x14ac:dyDescent="0.25">
      <c r="A13" s="1">
        <v>2016</v>
      </c>
      <c r="B13" s="7" t="s">
        <v>31</v>
      </c>
      <c r="C13" s="14"/>
      <c r="D13" s="14">
        <v>660.72</v>
      </c>
      <c r="E13" s="164">
        <v>1353.26</v>
      </c>
      <c r="F13" s="165"/>
      <c r="G13" s="163">
        <v>822.42</v>
      </c>
      <c r="H13" s="164">
        <v>1353.26</v>
      </c>
      <c r="I13" s="155">
        <v>2961.38</v>
      </c>
      <c r="J13" s="164">
        <v>1353.26</v>
      </c>
      <c r="K13" s="155">
        <v>2961.38</v>
      </c>
      <c r="L13" s="164">
        <v>1353.26</v>
      </c>
      <c r="M13" s="155">
        <v>3553.66</v>
      </c>
      <c r="N13" s="155">
        <v>1623.91</v>
      </c>
      <c r="O13" s="157">
        <v>3553.66</v>
      </c>
      <c r="P13" s="155">
        <v>1623.91</v>
      </c>
      <c r="Q13" s="157">
        <v>2961.38</v>
      </c>
      <c r="R13" s="164">
        <v>1353.26</v>
      </c>
      <c r="S13" s="157">
        <v>3224.94</v>
      </c>
      <c r="T13" s="157">
        <v>1473.7</v>
      </c>
      <c r="U13" s="157">
        <v>3224.94</v>
      </c>
      <c r="V13" s="157">
        <v>1473.7</v>
      </c>
      <c r="Y13" s="205"/>
      <c r="Z13" s="7" t="s">
        <v>31</v>
      </c>
      <c r="AA13" s="1">
        <v>0</v>
      </c>
      <c r="AB13" s="155">
        <v>2961.38</v>
      </c>
      <c r="AC13" s="155">
        <v>3553.66</v>
      </c>
      <c r="AD13" s="157">
        <v>2961.38</v>
      </c>
      <c r="AE13" s="157">
        <v>3224.94</v>
      </c>
      <c r="AG13" s="205"/>
      <c r="AH13" s="7" t="s">
        <v>31</v>
      </c>
      <c r="AI13" s="1"/>
      <c r="AJ13" s="1"/>
      <c r="AK13" s="155">
        <v>2961.38</v>
      </c>
      <c r="AL13" s="151">
        <f t="shared" si="0"/>
        <v>3.9495140233174195E-3</v>
      </c>
      <c r="AM13" s="155">
        <v>3553.66</v>
      </c>
      <c r="AN13" s="151">
        <f t="shared" si="0"/>
        <v>3.9495095601862372E-3</v>
      </c>
      <c r="AO13" s="157">
        <v>2961.38</v>
      </c>
      <c r="AP13" s="151">
        <f t="shared" ref="AP13" si="14">(AO13-AO12)/AO12</f>
        <v>3.9495140233174195E-3</v>
      </c>
      <c r="AQ13" s="157">
        <v>3224.94</v>
      </c>
      <c r="AR13" s="151">
        <f t="shared" ref="AR13" si="15">(AQ13-AQ12)/AQ12</f>
        <v>3.9473766133500511E-3</v>
      </c>
      <c r="AU13" s="205"/>
      <c r="AV13" s="7" t="s">
        <v>31</v>
      </c>
      <c r="AW13" s="155">
        <v>2961.38</v>
      </c>
      <c r="AX13" s="182">
        <f t="shared" si="3"/>
        <v>3.9495140233174195E-3</v>
      </c>
    </row>
    <row r="14" spans="1:50" x14ac:dyDescent="0.25">
      <c r="A14" s="1">
        <v>2016</v>
      </c>
      <c r="B14" s="7" t="s">
        <v>32</v>
      </c>
      <c r="C14" s="14"/>
      <c r="D14" s="14">
        <v>658.61</v>
      </c>
      <c r="E14" s="164">
        <v>1209.94</v>
      </c>
      <c r="F14" s="165"/>
      <c r="G14" s="163">
        <v>819.92</v>
      </c>
      <c r="H14" s="164">
        <v>1209.94</v>
      </c>
      <c r="I14" s="155">
        <v>2948.35</v>
      </c>
      <c r="J14" s="164">
        <v>1209.94</v>
      </c>
      <c r="K14" s="155">
        <v>2948.35</v>
      </c>
      <c r="L14" s="164">
        <v>1209.94</v>
      </c>
      <c r="M14" s="155">
        <v>3538.02</v>
      </c>
      <c r="N14" s="155">
        <v>1451.93</v>
      </c>
      <c r="O14" s="155">
        <v>3538.02</v>
      </c>
      <c r="P14" s="155">
        <v>1451.93</v>
      </c>
      <c r="Q14" s="157">
        <v>2948.35</v>
      </c>
      <c r="R14" s="164">
        <v>1209.94</v>
      </c>
      <c r="S14" s="157">
        <v>3210.75</v>
      </c>
      <c r="T14" s="157">
        <v>1317.62</v>
      </c>
      <c r="U14" s="157">
        <v>3210.75</v>
      </c>
      <c r="V14" s="157">
        <v>1317.62</v>
      </c>
      <c r="Y14" s="205"/>
      <c r="Z14" s="7" t="s">
        <v>32</v>
      </c>
      <c r="AA14" s="1">
        <v>0</v>
      </c>
      <c r="AB14" s="155">
        <v>2948.35</v>
      </c>
      <c r="AC14" s="155">
        <v>3538.02</v>
      </c>
      <c r="AD14" s="157">
        <v>2948.35</v>
      </c>
      <c r="AE14" s="157">
        <v>3210.75</v>
      </c>
      <c r="AG14" s="205"/>
      <c r="AH14" s="7" t="s">
        <v>32</v>
      </c>
      <c r="AI14" s="1"/>
      <c r="AJ14" s="1"/>
      <c r="AK14" s="155">
        <v>2948.35</v>
      </c>
      <c r="AL14" s="151">
        <f t="shared" si="0"/>
        <v>-4.3999756870108531E-3</v>
      </c>
      <c r="AM14" s="155">
        <v>3538.02</v>
      </c>
      <c r="AN14" s="151">
        <f t="shared" si="0"/>
        <v>-4.4010963344832859E-3</v>
      </c>
      <c r="AO14" s="157">
        <v>2948.35</v>
      </c>
      <c r="AP14" s="151">
        <f t="shared" ref="AP14" si="16">(AO14-AO13)/AO13</f>
        <v>-4.3999756870108531E-3</v>
      </c>
      <c r="AQ14" s="157">
        <v>3210.75</v>
      </c>
      <c r="AR14" s="151">
        <f t="shared" ref="AR14" si="17">(AQ14-AQ13)/AQ13</f>
        <v>-4.4000818619881468E-3</v>
      </c>
      <c r="AU14" s="205"/>
      <c r="AV14" s="7" t="s">
        <v>32</v>
      </c>
      <c r="AW14" s="155">
        <v>2948.35</v>
      </c>
      <c r="AX14" s="182">
        <f t="shared" si="3"/>
        <v>-4.3999756870108531E-3</v>
      </c>
    </row>
    <row r="15" spans="1:50" x14ac:dyDescent="0.25">
      <c r="A15" s="1">
        <v>2016</v>
      </c>
      <c r="B15" s="7" t="s">
        <v>33</v>
      </c>
      <c r="C15" s="14"/>
      <c r="D15" s="14">
        <v>658.23</v>
      </c>
      <c r="E15" s="164">
        <v>1209.94</v>
      </c>
      <c r="F15" s="165"/>
      <c r="G15" s="163">
        <v>819.53</v>
      </c>
      <c r="H15" s="164">
        <v>1209.94</v>
      </c>
      <c r="I15" s="155">
        <v>2948.35</v>
      </c>
      <c r="J15" s="164">
        <v>1209.94</v>
      </c>
      <c r="K15" s="155">
        <v>2948.35</v>
      </c>
      <c r="L15" s="164">
        <v>1209.94</v>
      </c>
      <c r="M15" s="172">
        <v>3538.02</v>
      </c>
      <c r="N15" s="155">
        <v>1451.93</v>
      </c>
      <c r="O15" s="172">
        <v>3538.02</v>
      </c>
      <c r="P15" s="155">
        <v>1451.93</v>
      </c>
      <c r="Q15" s="157">
        <v>2948.35</v>
      </c>
      <c r="R15" s="164">
        <v>1209.94</v>
      </c>
      <c r="S15" s="157">
        <v>3210.75</v>
      </c>
      <c r="T15" s="157">
        <v>1317.62</v>
      </c>
      <c r="U15" s="157">
        <v>3210.75</v>
      </c>
      <c r="V15" s="157">
        <v>1317.62</v>
      </c>
      <c r="Y15" s="205"/>
      <c r="Z15" s="7" t="s">
        <v>33</v>
      </c>
      <c r="AA15" s="1">
        <v>0</v>
      </c>
      <c r="AB15" s="155">
        <v>2948.35</v>
      </c>
      <c r="AC15" s="172">
        <v>3538.02</v>
      </c>
      <c r="AD15" s="157">
        <v>2948.35</v>
      </c>
      <c r="AE15" s="157">
        <v>3210.75</v>
      </c>
      <c r="AG15" s="205"/>
      <c r="AH15" s="7" t="s">
        <v>33</v>
      </c>
      <c r="AI15" s="1"/>
      <c r="AJ15" s="1"/>
      <c r="AK15" s="155">
        <v>2948.35</v>
      </c>
      <c r="AL15" s="151">
        <f t="shared" si="0"/>
        <v>0</v>
      </c>
      <c r="AM15" s="172">
        <v>3538.02</v>
      </c>
      <c r="AN15" s="151">
        <f t="shared" si="0"/>
        <v>0</v>
      </c>
      <c r="AO15" s="157">
        <v>2948.35</v>
      </c>
      <c r="AP15" s="151">
        <f t="shared" ref="AP15" si="18">(AO15-AO14)/AO14</f>
        <v>0</v>
      </c>
      <c r="AQ15" s="157">
        <v>3210.75</v>
      </c>
      <c r="AR15" s="151">
        <f t="shared" ref="AR15" si="19">(AQ15-AQ14)/AQ14</f>
        <v>0</v>
      </c>
      <c r="AU15" s="205"/>
      <c r="AV15" s="7" t="s">
        <v>33</v>
      </c>
      <c r="AW15" s="155">
        <v>2948.35</v>
      </c>
      <c r="AX15" s="182">
        <f t="shared" si="3"/>
        <v>0</v>
      </c>
    </row>
    <row r="16" spans="1:50" x14ac:dyDescent="0.25">
      <c r="A16" s="4">
        <v>2016</v>
      </c>
      <c r="B16" s="8" t="s">
        <v>34</v>
      </c>
      <c r="C16" s="14"/>
      <c r="D16" s="14">
        <v>657.84</v>
      </c>
      <c r="E16" s="164">
        <v>1262.6300000000001</v>
      </c>
      <c r="F16" s="165"/>
      <c r="G16" s="163">
        <v>818.93</v>
      </c>
      <c r="H16" s="164">
        <v>1262.6300000000001</v>
      </c>
      <c r="I16" s="173">
        <v>2937.67</v>
      </c>
      <c r="J16" s="164">
        <v>1262.6300000000001</v>
      </c>
      <c r="K16" s="173">
        <v>2937.67</v>
      </c>
      <c r="L16" s="164">
        <v>1262.6300000000001</v>
      </c>
      <c r="M16" s="173">
        <v>3525.2</v>
      </c>
      <c r="N16" s="173">
        <v>1515.16</v>
      </c>
      <c r="O16" s="173">
        <v>3525.2</v>
      </c>
      <c r="P16" s="173">
        <v>1515.16</v>
      </c>
      <c r="Q16" s="157">
        <v>2937.67</v>
      </c>
      <c r="R16" s="164">
        <v>1262.6300000000001</v>
      </c>
      <c r="S16" s="157">
        <v>3199.12</v>
      </c>
      <c r="T16" s="157">
        <v>1375</v>
      </c>
      <c r="U16" s="157">
        <v>3199.12</v>
      </c>
      <c r="V16" s="157">
        <v>1375</v>
      </c>
      <c r="Y16" s="206"/>
      <c r="Z16" s="8" t="s">
        <v>34</v>
      </c>
      <c r="AA16" s="1">
        <v>0</v>
      </c>
      <c r="AB16" s="173">
        <v>2937.67</v>
      </c>
      <c r="AC16" s="173">
        <v>3525.2</v>
      </c>
      <c r="AD16" s="157">
        <v>2937.67</v>
      </c>
      <c r="AE16" s="157">
        <v>3199.12</v>
      </c>
      <c r="AG16" s="206"/>
      <c r="AH16" s="8" t="s">
        <v>34</v>
      </c>
      <c r="AI16" s="1"/>
      <c r="AJ16" s="4"/>
      <c r="AK16" s="173">
        <v>2937.67</v>
      </c>
      <c r="AL16" s="151">
        <f t="shared" si="0"/>
        <v>-3.6223650516389971E-3</v>
      </c>
      <c r="AM16" s="173">
        <v>3525.2</v>
      </c>
      <c r="AN16" s="151">
        <f t="shared" si="0"/>
        <v>-3.6234956274979122E-3</v>
      </c>
      <c r="AO16" s="157">
        <v>2937.67</v>
      </c>
      <c r="AP16" s="151">
        <f t="shared" ref="AP16" si="20">(AO16-AO15)/AO15</f>
        <v>-3.6223650516389971E-3</v>
      </c>
      <c r="AQ16" s="157">
        <v>3199.12</v>
      </c>
      <c r="AR16" s="151">
        <f t="shared" ref="AR16" si="21">(AQ16-AQ15)/AQ15</f>
        <v>-3.6222066495367466E-3</v>
      </c>
      <c r="AU16" s="206"/>
      <c r="AV16" s="8" t="s">
        <v>34</v>
      </c>
      <c r="AW16" s="173">
        <v>2937.67</v>
      </c>
      <c r="AX16" s="182">
        <f t="shared" si="3"/>
        <v>-3.6223650516389971E-3</v>
      </c>
    </row>
    <row r="17" spans="1:50" x14ac:dyDescent="0.25">
      <c r="A17" s="2">
        <v>2017</v>
      </c>
      <c r="B17" s="7" t="s">
        <v>16</v>
      </c>
      <c r="C17" s="14"/>
      <c r="D17" s="14">
        <v>658.62</v>
      </c>
      <c r="E17" s="49">
        <v>1312.92</v>
      </c>
      <c r="F17" s="14"/>
      <c r="G17" s="14">
        <v>819.94</v>
      </c>
      <c r="H17" s="49">
        <v>1312.92</v>
      </c>
      <c r="I17" s="73">
        <v>2937.31</v>
      </c>
      <c r="J17" s="49">
        <v>1312.92</v>
      </c>
      <c r="K17" s="73">
        <v>2937.31</v>
      </c>
      <c r="L17" s="49">
        <v>1312.92</v>
      </c>
      <c r="M17" s="73">
        <v>3524.77</v>
      </c>
      <c r="N17" s="73">
        <v>1575.5</v>
      </c>
      <c r="O17" s="73">
        <v>3524.77</v>
      </c>
      <c r="P17" s="73">
        <v>1575.5</v>
      </c>
      <c r="Q17" s="73">
        <v>2937.31</v>
      </c>
      <c r="R17" s="49">
        <v>1312.92</v>
      </c>
      <c r="S17" s="73">
        <v>3198.73</v>
      </c>
      <c r="T17" s="73">
        <v>1429.77</v>
      </c>
      <c r="U17" s="73">
        <v>3198.73</v>
      </c>
      <c r="V17" s="73">
        <v>1429.77</v>
      </c>
      <c r="Y17" s="202">
        <v>2017</v>
      </c>
      <c r="Z17" s="7" t="s">
        <v>16</v>
      </c>
      <c r="AA17" s="1">
        <v>0</v>
      </c>
      <c r="AB17" s="73">
        <v>2937.31</v>
      </c>
      <c r="AC17" s="73">
        <v>3524.77</v>
      </c>
      <c r="AD17" s="73">
        <v>2937.31</v>
      </c>
      <c r="AE17" s="73">
        <v>3198.73</v>
      </c>
      <c r="AG17" s="202">
        <v>2017</v>
      </c>
      <c r="AH17" s="7" t="s">
        <v>16</v>
      </c>
      <c r="AI17" s="1"/>
      <c r="AJ17" s="1"/>
      <c r="AK17" s="73">
        <v>2937.31</v>
      </c>
      <c r="AL17" s="151">
        <f t="shared" si="0"/>
        <v>-1.2254609945981928E-4</v>
      </c>
      <c r="AM17" s="73">
        <v>3524.77</v>
      </c>
      <c r="AN17" s="151">
        <f t="shared" si="0"/>
        <v>-1.2197889481443218E-4</v>
      </c>
      <c r="AO17" s="73">
        <v>2937.31</v>
      </c>
      <c r="AP17" s="151">
        <f t="shared" ref="AP17" si="22">(AO17-AO16)/AO16</f>
        <v>-1.2254609945981928E-4</v>
      </c>
      <c r="AQ17" s="73">
        <v>3198.73</v>
      </c>
      <c r="AR17" s="151">
        <f t="shared" ref="AR17" si="23">(AQ17-AQ16)/AQ16</f>
        <v>-1.2190852484429239E-4</v>
      </c>
      <c r="AU17" s="202">
        <v>2017</v>
      </c>
      <c r="AV17" s="7" t="s">
        <v>16</v>
      </c>
      <c r="AW17" s="73">
        <v>2937.31</v>
      </c>
      <c r="AX17" s="182">
        <f t="shared" si="3"/>
        <v>-1.2254609945981928E-4</v>
      </c>
    </row>
    <row r="18" spans="1:50" x14ac:dyDescent="0.25">
      <c r="A18" s="2">
        <v>2017</v>
      </c>
      <c r="B18" s="1" t="s">
        <v>22</v>
      </c>
      <c r="C18" s="13"/>
      <c r="D18" s="13">
        <v>661.38</v>
      </c>
      <c r="E18" s="79">
        <v>1300.07</v>
      </c>
      <c r="F18" s="23"/>
      <c r="G18" s="23">
        <v>823.35</v>
      </c>
      <c r="H18" s="79">
        <v>1300.07</v>
      </c>
      <c r="I18" s="73">
        <v>2945.79</v>
      </c>
      <c r="J18" s="79">
        <v>1300.07</v>
      </c>
      <c r="K18" s="73">
        <v>2945.79</v>
      </c>
      <c r="L18" s="79">
        <v>1300.07</v>
      </c>
      <c r="M18" s="73">
        <v>3534.95</v>
      </c>
      <c r="N18" s="73">
        <v>1560.08</v>
      </c>
      <c r="O18" s="73">
        <v>3534.95</v>
      </c>
      <c r="P18" s="73">
        <v>1560.08</v>
      </c>
      <c r="Q18" s="73">
        <v>2945.79</v>
      </c>
      <c r="R18" s="79">
        <v>1300.07</v>
      </c>
      <c r="S18" s="73">
        <v>3207.97</v>
      </c>
      <c r="T18" s="73">
        <v>1415.78</v>
      </c>
      <c r="U18" s="73">
        <v>3207.97</v>
      </c>
      <c r="V18" s="73">
        <v>1415.78</v>
      </c>
      <c r="Y18" s="203"/>
      <c r="Z18" s="1" t="s">
        <v>22</v>
      </c>
      <c r="AA18" s="1">
        <v>0</v>
      </c>
      <c r="AB18" s="73">
        <v>2945.79</v>
      </c>
      <c r="AC18" s="73">
        <v>3534.95</v>
      </c>
      <c r="AD18" s="73">
        <v>2945.79</v>
      </c>
      <c r="AE18" s="73">
        <v>3207.97</v>
      </c>
      <c r="AG18" s="203"/>
      <c r="AH18" s="1" t="s">
        <v>22</v>
      </c>
      <c r="AI18" s="1"/>
      <c r="AJ18" s="1"/>
      <c r="AK18" s="73">
        <v>2945.79</v>
      </c>
      <c r="AL18" s="151">
        <f t="shared" si="0"/>
        <v>2.8869952439477E-3</v>
      </c>
      <c r="AM18" s="73">
        <v>3534.95</v>
      </c>
      <c r="AN18" s="151">
        <f t="shared" si="0"/>
        <v>2.8881317078844398E-3</v>
      </c>
      <c r="AO18" s="73">
        <v>2945.79</v>
      </c>
      <c r="AP18" s="151">
        <f t="shared" ref="AP18" si="24">(AO18-AO17)/AO17</f>
        <v>2.8869952439477E-3</v>
      </c>
      <c r="AQ18" s="73">
        <v>3207.97</v>
      </c>
      <c r="AR18" s="151">
        <f t="shared" ref="AR18" si="25">(AQ18-AQ17)/AQ17</f>
        <v>2.8886464315524543E-3</v>
      </c>
      <c r="AU18" s="203"/>
      <c r="AV18" s="1" t="s">
        <v>22</v>
      </c>
      <c r="AW18" s="73">
        <v>2945.79</v>
      </c>
      <c r="AX18" s="182">
        <f t="shared" si="3"/>
        <v>2.8869952439477E-3</v>
      </c>
    </row>
    <row r="19" spans="1:50" x14ac:dyDescent="0.25">
      <c r="A19" s="2">
        <v>2017</v>
      </c>
      <c r="B19" s="1" t="s">
        <v>23</v>
      </c>
      <c r="C19" s="1"/>
      <c r="D19" s="1">
        <v>668.16</v>
      </c>
      <c r="E19" s="72">
        <v>1300.3900000000001</v>
      </c>
      <c r="F19" s="2"/>
      <c r="G19" s="2">
        <v>831.85</v>
      </c>
      <c r="H19" s="73">
        <v>1300.3900000000001</v>
      </c>
      <c r="I19" s="73">
        <v>2972.32</v>
      </c>
      <c r="J19" s="73">
        <v>1300.3900000000001</v>
      </c>
      <c r="K19" s="73">
        <v>2972.32</v>
      </c>
      <c r="L19" s="73">
        <v>1300.3900000000001</v>
      </c>
      <c r="M19" s="73">
        <v>3566.78</v>
      </c>
      <c r="N19" s="73">
        <v>1560.47</v>
      </c>
      <c r="O19" s="73">
        <v>3566.78</v>
      </c>
      <c r="P19" s="73">
        <v>1560.47</v>
      </c>
      <c r="Q19" s="73">
        <v>2972.32</v>
      </c>
      <c r="R19" s="2">
        <v>1300.3900000000001</v>
      </c>
      <c r="S19" s="73">
        <v>3236.86</v>
      </c>
      <c r="T19" s="73">
        <v>1416.12</v>
      </c>
      <c r="U19" s="73">
        <v>3236.86</v>
      </c>
      <c r="V19" s="73">
        <v>1416.12</v>
      </c>
      <c r="Y19" s="203"/>
      <c r="Z19" s="1" t="s">
        <v>23</v>
      </c>
      <c r="AA19" s="1">
        <v>0</v>
      </c>
      <c r="AB19" s="73">
        <v>2972.32</v>
      </c>
      <c r="AC19" s="73">
        <v>3566.78</v>
      </c>
      <c r="AD19" s="73">
        <v>2972.32</v>
      </c>
      <c r="AE19" s="73">
        <v>3236.86</v>
      </c>
      <c r="AG19" s="203"/>
      <c r="AH19" s="1" t="s">
        <v>23</v>
      </c>
      <c r="AI19" s="1"/>
      <c r="AJ19" s="1"/>
      <c r="AK19" s="73">
        <v>2972.32</v>
      </c>
      <c r="AL19" s="151">
        <f t="shared" si="0"/>
        <v>9.006073073776542E-3</v>
      </c>
      <c r="AM19" s="73">
        <v>3566.78</v>
      </c>
      <c r="AN19" s="151">
        <f t="shared" si="0"/>
        <v>9.0043706417347862E-3</v>
      </c>
      <c r="AO19" s="73">
        <v>2972.32</v>
      </c>
      <c r="AP19" s="151">
        <f t="shared" ref="AP19" si="26">(AO19-AO18)/AO18</f>
        <v>9.006073073776542E-3</v>
      </c>
      <c r="AQ19" s="73">
        <v>3236.86</v>
      </c>
      <c r="AR19" s="151">
        <f t="shared" ref="AR19" si="27">(AQ19-AQ18)/AQ18</f>
        <v>9.0056951904164718E-3</v>
      </c>
      <c r="AU19" s="203"/>
      <c r="AV19" s="1" t="s">
        <v>23</v>
      </c>
      <c r="AW19" s="73">
        <v>2972.32</v>
      </c>
      <c r="AX19" s="182">
        <f t="shared" si="3"/>
        <v>9.006073073776542E-3</v>
      </c>
    </row>
    <row r="20" spans="1:50" x14ac:dyDescent="0.25">
      <c r="A20" s="2">
        <v>2017</v>
      </c>
      <c r="B20" s="1" t="s">
        <v>24</v>
      </c>
      <c r="C20" s="1"/>
      <c r="D20" s="1">
        <v>674.82</v>
      </c>
      <c r="E20" s="72">
        <v>1236.01</v>
      </c>
      <c r="F20" s="2"/>
      <c r="G20" s="2">
        <v>840.16</v>
      </c>
      <c r="H20" s="73">
        <v>1236.01</v>
      </c>
      <c r="I20" s="73">
        <v>2998.34</v>
      </c>
      <c r="J20" s="73">
        <v>1236.01</v>
      </c>
      <c r="K20" s="73">
        <v>2998.34</v>
      </c>
      <c r="L20" s="73">
        <v>1236.01</v>
      </c>
      <c r="M20" s="73">
        <v>3598.01</v>
      </c>
      <c r="N20" s="73">
        <v>1483.21</v>
      </c>
      <c r="O20" s="73">
        <v>3598.01</v>
      </c>
      <c r="P20" s="73">
        <v>1483.21</v>
      </c>
      <c r="Q20" s="73">
        <v>2998.34</v>
      </c>
      <c r="R20" s="73">
        <v>1236.01</v>
      </c>
      <c r="S20" s="73">
        <v>3265.19</v>
      </c>
      <c r="T20" s="73">
        <v>1346.01</v>
      </c>
      <c r="U20" s="73">
        <v>3265.19</v>
      </c>
      <c r="V20" s="78">
        <v>1346.01</v>
      </c>
      <c r="Y20" s="203"/>
      <c r="Z20" s="1" t="s">
        <v>24</v>
      </c>
      <c r="AA20" s="1">
        <v>0</v>
      </c>
      <c r="AB20" s="73">
        <v>2998.34</v>
      </c>
      <c r="AC20" s="73">
        <v>3598.01</v>
      </c>
      <c r="AD20" s="73">
        <v>2998.34</v>
      </c>
      <c r="AE20" s="73">
        <v>3265.19</v>
      </c>
      <c r="AG20" s="203"/>
      <c r="AH20" s="1" t="s">
        <v>24</v>
      </c>
      <c r="AI20" s="1"/>
      <c r="AJ20" s="1"/>
      <c r="AK20" s="73">
        <v>2998.34</v>
      </c>
      <c r="AL20" s="151">
        <f t="shared" si="0"/>
        <v>8.7541045378694022E-3</v>
      </c>
      <c r="AM20" s="73">
        <v>3598.01</v>
      </c>
      <c r="AN20" s="151">
        <f t="shared" si="0"/>
        <v>8.7557965447826944E-3</v>
      </c>
      <c r="AO20" s="73">
        <v>2998.34</v>
      </c>
      <c r="AP20" s="151">
        <f t="shared" ref="AP20" si="28">(AO20-AO19)/AO19</f>
        <v>8.7541045378694022E-3</v>
      </c>
      <c r="AQ20" s="73">
        <v>3265.19</v>
      </c>
      <c r="AR20" s="151">
        <f t="shared" ref="AR20" si="29">(AQ20-AQ19)/AQ19</f>
        <v>8.7523093368264086E-3</v>
      </c>
      <c r="AU20" s="203"/>
      <c r="AV20" s="1" t="s">
        <v>24</v>
      </c>
      <c r="AW20" s="73">
        <v>2998.34</v>
      </c>
      <c r="AX20" s="182">
        <f t="shared" si="3"/>
        <v>8.7541045378694022E-3</v>
      </c>
    </row>
    <row r="21" spans="1:50" x14ac:dyDescent="0.25">
      <c r="A21" s="2">
        <v>2017</v>
      </c>
      <c r="B21" s="1" t="s">
        <v>25</v>
      </c>
      <c r="C21" s="1"/>
      <c r="D21" s="1">
        <v>677.96</v>
      </c>
      <c r="E21" s="72">
        <v>1265.51</v>
      </c>
      <c r="F21" s="2"/>
      <c r="G21" s="2">
        <v>844.07</v>
      </c>
      <c r="H21" s="73">
        <v>1265.51</v>
      </c>
      <c r="I21" s="73">
        <v>3008.67</v>
      </c>
      <c r="J21" s="73">
        <v>1265.51</v>
      </c>
      <c r="K21" s="73">
        <v>3008.67</v>
      </c>
      <c r="L21" s="73">
        <v>1265.51</v>
      </c>
      <c r="M21" s="73">
        <v>3610.4</v>
      </c>
      <c r="N21" s="73">
        <v>1518.61</v>
      </c>
      <c r="O21" s="73">
        <v>3610.4</v>
      </c>
      <c r="P21" s="73">
        <v>1518.61</v>
      </c>
      <c r="Q21" s="73">
        <v>3008.67</v>
      </c>
      <c r="R21" s="73">
        <v>1265.51</v>
      </c>
      <c r="S21" s="73">
        <v>3276.44</v>
      </c>
      <c r="T21" s="73">
        <v>1378.14</v>
      </c>
      <c r="U21" s="73">
        <v>3276.44</v>
      </c>
      <c r="V21" s="78">
        <v>1378.14</v>
      </c>
      <c r="Y21" s="203"/>
      <c r="Z21" s="1" t="s">
        <v>25</v>
      </c>
      <c r="AA21" s="1">
        <v>0</v>
      </c>
      <c r="AB21" s="73">
        <v>3008.67</v>
      </c>
      <c r="AC21" s="73">
        <v>3610.4</v>
      </c>
      <c r="AD21" s="73">
        <v>3008.67</v>
      </c>
      <c r="AE21" s="73">
        <v>3276.44</v>
      </c>
      <c r="AG21" s="203"/>
      <c r="AH21" s="1" t="s">
        <v>25</v>
      </c>
      <c r="AI21" s="1"/>
      <c r="AJ21" s="1"/>
      <c r="AK21" s="73">
        <v>3008.67</v>
      </c>
      <c r="AL21" s="151">
        <f t="shared" si="0"/>
        <v>3.445239699300255E-3</v>
      </c>
      <c r="AM21" s="73">
        <v>3610.4</v>
      </c>
      <c r="AN21" s="151">
        <f t="shared" si="0"/>
        <v>3.4435701957470579E-3</v>
      </c>
      <c r="AO21" s="73">
        <v>3008.67</v>
      </c>
      <c r="AP21" s="151">
        <f t="shared" ref="AP21" si="30">(AO21-AO20)/AO20</f>
        <v>3.445239699300255E-3</v>
      </c>
      <c r="AQ21" s="73">
        <v>3276.44</v>
      </c>
      <c r="AR21" s="151">
        <f t="shared" ref="AR21" si="31">(AQ21-AQ20)/AQ20</f>
        <v>3.4454350282831932E-3</v>
      </c>
      <c r="AU21" s="203"/>
      <c r="AV21" s="1" t="s">
        <v>25</v>
      </c>
      <c r="AW21" s="73">
        <v>3008.67</v>
      </c>
      <c r="AX21" s="182">
        <f t="shared" si="3"/>
        <v>3.445239699300255E-3</v>
      </c>
    </row>
    <row r="22" spans="1:50" x14ac:dyDescent="0.25">
      <c r="A22" s="2">
        <v>2017</v>
      </c>
      <c r="B22" s="1" t="s">
        <v>28</v>
      </c>
      <c r="C22" s="1"/>
      <c r="D22" s="1">
        <v>681.15</v>
      </c>
      <c r="E22" s="72">
        <v>1296</v>
      </c>
      <c r="F22" s="2"/>
      <c r="G22" s="2">
        <v>847.99</v>
      </c>
      <c r="H22" s="72">
        <v>1296</v>
      </c>
      <c r="I22" s="73">
        <v>3018.97</v>
      </c>
      <c r="J22" s="72">
        <v>1296</v>
      </c>
      <c r="K22" s="73">
        <v>3018.97</v>
      </c>
      <c r="L22" s="72">
        <v>1296</v>
      </c>
      <c r="M22" s="73">
        <v>3622.76</v>
      </c>
      <c r="N22" s="73">
        <v>1555.2</v>
      </c>
      <c r="O22" s="73">
        <v>3622.76</v>
      </c>
      <c r="P22" s="73">
        <v>1555.2</v>
      </c>
      <c r="Q22" s="73">
        <v>3018.97</v>
      </c>
      <c r="R22" s="72">
        <v>1296</v>
      </c>
      <c r="S22" s="73">
        <v>3287.66</v>
      </c>
      <c r="T22" s="73">
        <v>1411.34</v>
      </c>
      <c r="U22" s="73">
        <v>3287.66</v>
      </c>
      <c r="V22" s="78">
        <v>1411.34</v>
      </c>
      <c r="Y22" s="203"/>
      <c r="Z22" s="1" t="s">
        <v>28</v>
      </c>
      <c r="AA22" s="1">
        <v>0</v>
      </c>
      <c r="AB22" s="73">
        <v>3018.97</v>
      </c>
      <c r="AC22" s="73">
        <v>3622.76</v>
      </c>
      <c r="AD22" s="73">
        <v>3018.97</v>
      </c>
      <c r="AE22" s="73">
        <v>3287.66</v>
      </c>
      <c r="AG22" s="203"/>
      <c r="AH22" s="1" t="s">
        <v>28</v>
      </c>
      <c r="AI22" s="1"/>
      <c r="AJ22" s="1"/>
      <c r="AK22" s="73">
        <v>3018.97</v>
      </c>
      <c r="AL22" s="151">
        <f t="shared" si="0"/>
        <v>3.4234395929097334E-3</v>
      </c>
      <c r="AM22" s="73">
        <v>3622.76</v>
      </c>
      <c r="AN22" s="151">
        <f t="shared" si="0"/>
        <v>3.4234433857744644E-3</v>
      </c>
      <c r="AO22" s="73">
        <v>3018.97</v>
      </c>
      <c r="AP22" s="151">
        <f t="shared" ref="AP22" si="32">(AO22-AO21)/AO21</f>
        <v>3.4234395929097334E-3</v>
      </c>
      <c r="AQ22" s="73">
        <v>3287.66</v>
      </c>
      <c r="AR22" s="151">
        <f t="shared" ref="AR22" si="33">(AQ22-AQ21)/AQ21</f>
        <v>3.4244484867721674E-3</v>
      </c>
      <c r="AU22" s="203"/>
      <c r="AV22" s="1" t="s">
        <v>28</v>
      </c>
      <c r="AW22" s="73">
        <v>3018.97</v>
      </c>
      <c r="AX22" s="182">
        <f t="shared" si="3"/>
        <v>3.4234395929097334E-3</v>
      </c>
    </row>
    <row r="23" spans="1:50" x14ac:dyDescent="0.25">
      <c r="A23" s="2">
        <v>2017</v>
      </c>
      <c r="B23" s="1" t="s">
        <v>29</v>
      </c>
      <c r="C23" s="4"/>
      <c r="D23" s="4">
        <v>682.64</v>
      </c>
      <c r="E23" s="160">
        <v>1248.19</v>
      </c>
      <c r="F23" s="161"/>
      <c r="G23" s="161">
        <v>849.81</v>
      </c>
      <c r="H23" s="160">
        <v>1248.19</v>
      </c>
      <c r="I23" s="160">
        <v>3022</v>
      </c>
      <c r="J23" s="160">
        <v>1248.19</v>
      </c>
      <c r="K23" s="162">
        <v>3022</v>
      </c>
      <c r="L23" s="160">
        <v>1248.19</v>
      </c>
      <c r="M23" s="160">
        <v>3626.4</v>
      </c>
      <c r="N23" s="160">
        <v>1497.83</v>
      </c>
      <c r="O23" s="160">
        <v>3626.4</v>
      </c>
      <c r="P23" s="160">
        <v>1497.83</v>
      </c>
      <c r="Q23" s="160">
        <v>3022</v>
      </c>
      <c r="R23" s="160">
        <v>1248.19</v>
      </c>
      <c r="S23" s="160">
        <v>3290.96</v>
      </c>
      <c r="T23" s="160">
        <v>1359.28</v>
      </c>
      <c r="U23" s="160">
        <v>3290.96</v>
      </c>
      <c r="V23" s="160">
        <v>1359.28</v>
      </c>
      <c r="Y23" s="203"/>
      <c r="Z23" s="1" t="s">
        <v>29</v>
      </c>
      <c r="AA23" s="1">
        <v>0</v>
      </c>
      <c r="AB23" s="160">
        <v>3022</v>
      </c>
      <c r="AC23" s="160">
        <v>3626.4</v>
      </c>
      <c r="AD23" s="160">
        <v>3022</v>
      </c>
      <c r="AE23" s="160">
        <v>3290.96</v>
      </c>
      <c r="AG23" s="203"/>
      <c r="AH23" s="1" t="s">
        <v>29</v>
      </c>
      <c r="AI23" s="1"/>
      <c r="AJ23" s="1"/>
      <c r="AK23" s="160">
        <v>3022</v>
      </c>
      <c r="AL23" s="151">
        <f t="shared" si="0"/>
        <v>1.0036535639639348E-3</v>
      </c>
      <c r="AM23" s="160">
        <v>3626.4</v>
      </c>
      <c r="AN23" s="151">
        <f t="shared" si="0"/>
        <v>1.0047588026807937E-3</v>
      </c>
      <c r="AO23" s="160">
        <v>3022</v>
      </c>
      <c r="AP23" s="151">
        <f t="shared" ref="AP23" si="34">(AO23-AO22)/AO22</f>
        <v>1.0036535639639348E-3</v>
      </c>
      <c r="AQ23" s="160">
        <v>3290.96</v>
      </c>
      <c r="AR23" s="151">
        <f t="shared" ref="AR23" si="35">(AQ23-AQ22)/AQ22</f>
        <v>1.0037534294909394E-3</v>
      </c>
      <c r="AU23" s="203"/>
      <c r="AV23" s="1" t="s">
        <v>29</v>
      </c>
      <c r="AW23" s="160">
        <v>3022</v>
      </c>
      <c r="AX23" s="182">
        <f t="shared" si="3"/>
        <v>1.0036535639639348E-3</v>
      </c>
    </row>
    <row r="24" spans="1:50" x14ac:dyDescent="0.25">
      <c r="A24" s="2">
        <v>2017</v>
      </c>
      <c r="B24" s="7" t="s">
        <v>30</v>
      </c>
      <c r="C24" s="17"/>
      <c r="D24" s="17">
        <v>683.44</v>
      </c>
      <c r="E24" s="164">
        <v>1289.94</v>
      </c>
      <c r="F24" s="165"/>
      <c r="G24" s="165">
        <v>850.76</v>
      </c>
      <c r="H24" s="164">
        <v>1289.94</v>
      </c>
      <c r="I24" s="164">
        <v>3021.73</v>
      </c>
      <c r="J24" s="164">
        <v>1289.94</v>
      </c>
      <c r="K24" s="164">
        <v>3021.73</v>
      </c>
      <c r="L24" s="164">
        <v>1289.94</v>
      </c>
      <c r="M24" s="164">
        <v>3626.08</v>
      </c>
      <c r="N24" s="164">
        <v>1547.93</v>
      </c>
      <c r="O24" s="164">
        <v>3626.08</v>
      </c>
      <c r="P24" s="164">
        <v>1547.93</v>
      </c>
      <c r="Q24" s="164">
        <v>3021.73</v>
      </c>
      <c r="R24" s="164">
        <v>1289.94</v>
      </c>
      <c r="S24" s="164">
        <v>3290.66</v>
      </c>
      <c r="T24" s="164">
        <v>1404.74</v>
      </c>
      <c r="U24" s="164">
        <v>3290.66</v>
      </c>
      <c r="V24" s="164">
        <v>1404.74</v>
      </c>
      <c r="Y24" s="203"/>
      <c r="Z24" s="7" t="s">
        <v>30</v>
      </c>
      <c r="AA24" s="1">
        <v>0</v>
      </c>
      <c r="AB24" s="164">
        <v>3021.73</v>
      </c>
      <c r="AC24" s="164">
        <v>3626.08</v>
      </c>
      <c r="AD24" s="164">
        <v>3021.73</v>
      </c>
      <c r="AE24" s="164">
        <v>3290.66</v>
      </c>
      <c r="AG24" s="203"/>
      <c r="AH24" s="7" t="s">
        <v>30</v>
      </c>
      <c r="AI24" s="1"/>
      <c r="AJ24" s="1"/>
      <c r="AK24" s="164">
        <v>3021.73</v>
      </c>
      <c r="AL24" s="151">
        <f t="shared" si="0"/>
        <v>-8.9344804765050231E-5</v>
      </c>
      <c r="AM24" s="164">
        <v>3626.08</v>
      </c>
      <c r="AN24" s="151">
        <f t="shared" si="0"/>
        <v>-8.824178248405132E-5</v>
      </c>
      <c r="AO24" s="164">
        <v>3021.73</v>
      </c>
      <c r="AP24" s="151">
        <f t="shared" ref="AP24" si="36">(AO24-AO23)/AO23</f>
        <v>-8.9344804765050231E-5</v>
      </c>
      <c r="AQ24" s="164">
        <v>3290.66</v>
      </c>
      <c r="AR24" s="151">
        <f t="shared" ref="AR24" si="37">(AQ24-AQ23)/AQ23</f>
        <v>-9.1158810802982083E-5</v>
      </c>
      <c r="AU24" s="203"/>
      <c r="AV24" s="7" t="s">
        <v>30</v>
      </c>
      <c r="AW24" s="164">
        <v>3021.73</v>
      </c>
      <c r="AX24" s="182">
        <f t="shared" si="3"/>
        <v>-8.9344804765050231E-5</v>
      </c>
    </row>
    <row r="25" spans="1:50" x14ac:dyDescent="0.25">
      <c r="A25" s="2">
        <v>2017</v>
      </c>
      <c r="B25" s="7" t="s">
        <v>31</v>
      </c>
      <c r="C25" s="14"/>
      <c r="D25" s="14">
        <v>683.07</v>
      </c>
      <c r="E25" s="164">
        <v>1289.94</v>
      </c>
      <c r="F25" s="165"/>
      <c r="G25" s="165">
        <v>850.31</v>
      </c>
      <c r="H25" s="164">
        <v>1289.94</v>
      </c>
      <c r="I25" s="164">
        <v>3021.73</v>
      </c>
      <c r="J25" s="164">
        <v>1289.94</v>
      </c>
      <c r="K25" s="164">
        <v>3021.73</v>
      </c>
      <c r="L25" s="164">
        <v>1289.94</v>
      </c>
      <c r="M25" s="164">
        <v>3626.08</v>
      </c>
      <c r="N25" s="164">
        <v>1547.93</v>
      </c>
      <c r="O25" s="164">
        <v>3626.08</v>
      </c>
      <c r="P25" s="164">
        <v>1547.93</v>
      </c>
      <c r="Q25" s="164">
        <v>3021.73</v>
      </c>
      <c r="R25" s="164">
        <v>1289.94</v>
      </c>
      <c r="S25" s="164">
        <v>3290.66</v>
      </c>
      <c r="T25" s="164">
        <v>1404.74</v>
      </c>
      <c r="U25" s="164">
        <v>3290.66</v>
      </c>
      <c r="V25" s="164">
        <v>1404.74</v>
      </c>
      <c r="Y25" s="203"/>
      <c r="Z25" s="7" t="s">
        <v>31</v>
      </c>
      <c r="AA25" s="1">
        <v>0</v>
      </c>
      <c r="AB25" s="164">
        <v>3021.73</v>
      </c>
      <c r="AC25" s="164">
        <v>3626.08</v>
      </c>
      <c r="AD25" s="164">
        <v>3021.73</v>
      </c>
      <c r="AE25" s="164">
        <v>3290.66</v>
      </c>
      <c r="AG25" s="203"/>
      <c r="AH25" s="7" t="s">
        <v>31</v>
      </c>
      <c r="AI25" s="1"/>
      <c r="AJ25" s="1"/>
      <c r="AK25" s="164">
        <v>3021.73</v>
      </c>
      <c r="AL25" s="151">
        <f t="shared" si="0"/>
        <v>0</v>
      </c>
      <c r="AM25" s="164">
        <v>3626.08</v>
      </c>
      <c r="AN25" s="151">
        <f t="shared" si="0"/>
        <v>0</v>
      </c>
      <c r="AO25" s="164">
        <v>3021.73</v>
      </c>
      <c r="AP25" s="151">
        <f t="shared" ref="AP25" si="38">(AO25-AO24)/AO24</f>
        <v>0</v>
      </c>
      <c r="AQ25" s="164">
        <v>3290.66</v>
      </c>
      <c r="AR25" s="151">
        <f t="shared" ref="AR25" si="39">(AQ25-AQ24)/AQ24</f>
        <v>0</v>
      </c>
      <c r="AU25" s="203"/>
      <c r="AV25" s="7" t="s">
        <v>31</v>
      </c>
      <c r="AW25" s="164">
        <v>3021.73</v>
      </c>
      <c r="AX25" s="182">
        <f t="shared" si="3"/>
        <v>0</v>
      </c>
    </row>
    <row r="26" spans="1:50" x14ac:dyDescent="0.25">
      <c r="A26" s="2">
        <v>2017</v>
      </c>
      <c r="B26" s="1" t="s">
        <v>32</v>
      </c>
      <c r="C26" s="13"/>
      <c r="D26" s="13">
        <v>684.02</v>
      </c>
      <c r="E26" s="167">
        <v>1289.94</v>
      </c>
      <c r="F26" s="168"/>
      <c r="G26" s="168">
        <v>851.59</v>
      </c>
      <c r="H26" s="167">
        <v>1289.94</v>
      </c>
      <c r="I26" s="167">
        <v>3021.7</v>
      </c>
      <c r="J26" s="167">
        <v>1289.94</v>
      </c>
      <c r="K26" s="167">
        <v>3021.7</v>
      </c>
      <c r="L26" s="167">
        <v>1289.94</v>
      </c>
      <c r="M26" s="167">
        <v>3626.08</v>
      </c>
      <c r="N26" s="167">
        <v>1547.93</v>
      </c>
      <c r="O26" s="167">
        <v>3626.08</v>
      </c>
      <c r="P26" s="167">
        <v>1547.93</v>
      </c>
      <c r="Q26" s="167">
        <v>3021.73</v>
      </c>
      <c r="R26" s="167">
        <v>1289.94</v>
      </c>
      <c r="S26" s="167">
        <v>3290.66</v>
      </c>
      <c r="T26" s="167">
        <v>1404.74</v>
      </c>
      <c r="U26" s="167">
        <v>3290.66</v>
      </c>
      <c r="V26" s="167">
        <v>1404.74</v>
      </c>
      <c r="Y26" s="203"/>
      <c r="Z26" s="1" t="s">
        <v>32</v>
      </c>
      <c r="AA26" s="1">
        <v>0</v>
      </c>
      <c r="AB26" s="167">
        <v>3021.7</v>
      </c>
      <c r="AC26" s="167">
        <v>3626.08</v>
      </c>
      <c r="AD26" s="167">
        <v>3021.73</v>
      </c>
      <c r="AE26" s="167">
        <v>3290.66</v>
      </c>
      <c r="AG26" s="203"/>
      <c r="AH26" s="1" t="s">
        <v>32</v>
      </c>
      <c r="AI26" s="1"/>
      <c r="AJ26" s="1"/>
      <c r="AK26" s="167">
        <v>3021.7</v>
      </c>
      <c r="AL26" s="151">
        <f t="shared" si="0"/>
        <v>-9.9280875525609794E-6</v>
      </c>
      <c r="AM26" s="167">
        <v>3626.08</v>
      </c>
      <c r="AN26" s="151">
        <f t="shared" si="0"/>
        <v>0</v>
      </c>
      <c r="AO26" s="167">
        <v>3021.73</v>
      </c>
      <c r="AP26" s="151">
        <f t="shared" ref="AP26" si="40">(AO26-AO25)/AO25</f>
        <v>0</v>
      </c>
      <c r="AQ26" s="167">
        <v>3290.66</v>
      </c>
      <c r="AR26" s="151">
        <f t="shared" ref="AR26" si="41">(AQ26-AQ25)/AQ25</f>
        <v>0</v>
      </c>
      <c r="AU26" s="203"/>
      <c r="AV26" s="1" t="s">
        <v>32</v>
      </c>
      <c r="AW26" s="167">
        <v>3021.7</v>
      </c>
      <c r="AX26" s="182">
        <f t="shared" si="3"/>
        <v>-9.9280875525609794E-6</v>
      </c>
    </row>
    <row r="27" spans="1:50" x14ac:dyDescent="0.25">
      <c r="A27" s="2">
        <v>2017</v>
      </c>
      <c r="B27" s="1" t="s">
        <v>33</v>
      </c>
      <c r="C27" s="1"/>
      <c r="D27" s="87">
        <v>684.26</v>
      </c>
      <c r="E27" s="160">
        <v>1237.32</v>
      </c>
      <c r="F27" s="161"/>
      <c r="G27" s="161">
        <v>851.96</v>
      </c>
      <c r="H27" s="160">
        <v>1237.32</v>
      </c>
      <c r="I27" s="160">
        <v>3014.34</v>
      </c>
      <c r="J27" s="160">
        <v>1237.32</v>
      </c>
      <c r="K27" s="160">
        <v>3014.34</v>
      </c>
      <c r="L27" s="160">
        <v>1237.32</v>
      </c>
      <c r="M27" s="160">
        <v>3617.21</v>
      </c>
      <c r="N27" s="160">
        <v>1484.78</v>
      </c>
      <c r="O27" s="160">
        <v>3617.21</v>
      </c>
      <c r="P27" s="160">
        <v>1484.78</v>
      </c>
      <c r="Q27" s="160">
        <v>3014.34</v>
      </c>
      <c r="R27" s="160">
        <v>1237.32</v>
      </c>
      <c r="S27" s="160">
        <v>3282.62</v>
      </c>
      <c r="T27" s="160">
        <v>1347.44</v>
      </c>
      <c r="U27" s="160">
        <v>3282.62</v>
      </c>
      <c r="V27" s="160">
        <v>1347.44</v>
      </c>
      <c r="Y27" s="203"/>
      <c r="Z27" s="1" t="s">
        <v>33</v>
      </c>
      <c r="AA27" s="1">
        <v>0</v>
      </c>
      <c r="AB27" s="160">
        <v>3014.34</v>
      </c>
      <c r="AC27" s="160">
        <v>3617.21</v>
      </c>
      <c r="AD27" s="160">
        <v>3014.34</v>
      </c>
      <c r="AE27" s="160">
        <v>3282.62</v>
      </c>
      <c r="AG27" s="203"/>
      <c r="AH27" s="1" t="s">
        <v>33</v>
      </c>
      <c r="AI27" s="1"/>
      <c r="AJ27" s="1"/>
      <c r="AK27" s="160">
        <v>3014.34</v>
      </c>
      <c r="AL27" s="151">
        <f t="shared" si="0"/>
        <v>-2.4357149948703288E-3</v>
      </c>
      <c r="AM27" s="160">
        <v>3617.21</v>
      </c>
      <c r="AN27" s="151">
        <f t="shared" si="0"/>
        <v>-2.4461677624321282E-3</v>
      </c>
      <c r="AO27" s="160">
        <v>3014.34</v>
      </c>
      <c r="AP27" s="151">
        <f t="shared" ref="AP27" si="42">(AO27-AO26)/AO26</f>
        <v>-2.4456189004311677E-3</v>
      </c>
      <c r="AQ27" s="160">
        <v>3282.62</v>
      </c>
      <c r="AR27" s="151">
        <f t="shared" ref="AR27" si="43">(AQ27-AQ26)/AQ26</f>
        <v>-2.4432788559133924E-3</v>
      </c>
      <c r="AU27" s="203"/>
      <c r="AV27" s="1" t="s">
        <v>33</v>
      </c>
      <c r="AW27" s="160">
        <v>3014.34</v>
      </c>
      <c r="AX27" s="182">
        <f t="shared" si="3"/>
        <v>-2.4357149948703288E-3</v>
      </c>
    </row>
    <row r="28" spans="1:50" x14ac:dyDescent="0.25">
      <c r="A28" s="2">
        <v>2017</v>
      </c>
      <c r="B28" s="1" t="s">
        <v>34</v>
      </c>
      <c r="C28" s="7"/>
      <c r="D28" s="37">
        <v>684.34</v>
      </c>
      <c r="E28" s="164">
        <v>1237.32</v>
      </c>
      <c r="F28" s="165"/>
      <c r="G28" s="165">
        <v>851.97</v>
      </c>
      <c r="H28" s="164">
        <v>1237.32</v>
      </c>
      <c r="I28" s="164">
        <v>3014.34</v>
      </c>
      <c r="J28" s="164">
        <v>1237.32</v>
      </c>
      <c r="K28" s="164">
        <v>3014.34</v>
      </c>
      <c r="L28" s="164">
        <v>1237.32</v>
      </c>
      <c r="M28" s="164">
        <v>3617.21</v>
      </c>
      <c r="N28" s="164">
        <v>1484.78</v>
      </c>
      <c r="O28" s="164">
        <v>3617.21</v>
      </c>
      <c r="P28" s="164">
        <v>1484.78</v>
      </c>
      <c r="Q28" s="164">
        <v>3014.34</v>
      </c>
      <c r="R28" s="164">
        <v>1237.32</v>
      </c>
      <c r="S28" s="164">
        <v>3282.62</v>
      </c>
      <c r="T28" s="164">
        <v>1347.44</v>
      </c>
      <c r="U28" s="164">
        <v>3282.62</v>
      </c>
      <c r="V28" s="164">
        <v>1347.44</v>
      </c>
      <c r="Y28" s="204"/>
      <c r="Z28" s="1" t="s">
        <v>34</v>
      </c>
      <c r="AA28" s="1">
        <v>0</v>
      </c>
      <c r="AB28" s="164">
        <v>3014.34</v>
      </c>
      <c r="AC28" s="164">
        <v>3617.21</v>
      </c>
      <c r="AD28" s="164">
        <v>3014.34</v>
      </c>
      <c r="AE28" s="164">
        <v>3282.62</v>
      </c>
      <c r="AG28" s="204"/>
      <c r="AH28" s="1" t="s">
        <v>34</v>
      </c>
      <c r="AI28" s="1"/>
      <c r="AJ28" s="1"/>
      <c r="AK28" s="164">
        <v>3014.34</v>
      </c>
      <c r="AL28" s="151">
        <f t="shared" si="0"/>
        <v>0</v>
      </c>
      <c r="AM28" s="164">
        <v>3617.21</v>
      </c>
      <c r="AN28" s="151">
        <f t="shared" si="0"/>
        <v>0</v>
      </c>
      <c r="AO28" s="164">
        <v>3014.34</v>
      </c>
      <c r="AP28" s="151">
        <f t="shared" ref="AP28" si="44">(AO28-AO27)/AO27</f>
        <v>0</v>
      </c>
      <c r="AQ28" s="164">
        <v>3282.62</v>
      </c>
      <c r="AR28" s="151">
        <f t="shared" ref="AR28" si="45">(AQ28-AQ27)/AQ27</f>
        <v>0</v>
      </c>
      <c r="AU28" s="204"/>
      <c r="AV28" s="1" t="s">
        <v>34</v>
      </c>
      <c r="AW28" s="164">
        <v>3014.34</v>
      </c>
      <c r="AX28" s="182">
        <f t="shared" si="3"/>
        <v>0</v>
      </c>
    </row>
    <row r="29" spans="1:50" x14ac:dyDescent="0.25">
      <c r="A29" s="2">
        <v>2018</v>
      </c>
      <c r="B29" s="1" t="s">
        <v>16</v>
      </c>
      <c r="C29" s="7"/>
      <c r="D29" s="17">
        <v>685.55</v>
      </c>
      <c r="E29" s="164">
        <v>1267.83</v>
      </c>
      <c r="F29" s="165"/>
      <c r="G29" s="165">
        <v>853.54</v>
      </c>
      <c r="H29" s="164">
        <v>1267.83</v>
      </c>
      <c r="I29" s="164">
        <v>3012.69</v>
      </c>
      <c r="J29" s="164">
        <v>1267.83</v>
      </c>
      <c r="K29" s="164">
        <v>3012.69</v>
      </c>
      <c r="L29" s="164">
        <v>1267.83</v>
      </c>
      <c r="M29" s="164">
        <v>3615.23</v>
      </c>
      <c r="N29" s="164">
        <v>1521.4</v>
      </c>
      <c r="O29" s="164">
        <v>3615.23</v>
      </c>
      <c r="P29" s="164">
        <v>1521.4</v>
      </c>
      <c r="Q29" s="164">
        <v>3012.69</v>
      </c>
      <c r="R29" s="164">
        <v>1267.83</v>
      </c>
      <c r="S29" s="164">
        <v>3280.82</v>
      </c>
      <c r="T29" s="164">
        <v>1380.67</v>
      </c>
      <c r="U29" s="164">
        <v>3280.82</v>
      </c>
      <c r="V29" s="164">
        <v>1361.81</v>
      </c>
      <c r="Y29" s="202">
        <v>2018</v>
      </c>
      <c r="Z29" s="1" t="s">
        <v>16</v>
      </c>
      <c r="AA29" s="1">
        <v>0</v>
      </c>
      <c r="AB29" s="164">
        <v>3012.69</v>
      </c>
      <c r="AC29" s="164">
        <v>3615.23</v>
      </c>
      <c r="AD29" s="164">
        <v>3012.69</v>
      </c>
      <c r="AE29" s="164">
        <v>3280.82</v>
      </c>
      <c r="AG29" s="202">
        <v>2018</v>
      </c>
      <c r="AH29" s="1" t="s">
        <v>16</v>
      </c>
      <c r="AI29" s="1"/>
      <c r="AJ29" s="1"/>
      <c r="AK29" s="164">
        <v>3012.69</v>
      </c>
      <c r="AL29" s="151">
        <f t="shared" si="0"/>
        <v>-5.4738350683734773E-4</v>
      </c>
      <c r="AM29" s="164">
        <v>3615.23</v>
      </c>
      <c r="AN29" s="151">
        <f t="shared" si="0"/>
        <v>-5.4738320418223387E-4</v>
      </c>
      <c r="AO29" s="164">
        <v>3012.69</v>
      </c>
      <c r="AP29" s="151">
        <f t="shared" ref="AP29" si="46">(AO29-AO28)/AO28</f>
        <v>-5.4738350683734773E-4</v>
      </c>
      <c r="AQ29" s="164">
        <v>3280.82</v>
      </c>
      <c r="AR29" s="151">
        <f t="shared" ref="AR29" si="47">(AQ29-AQ28)/AQ28</f>
        <v>-5.4834248252911611E-4</v>
      </c>
      <c r="AU29" s="202">
        <v>2018</v>
      </c>
      <c r="AV29" s="1" t="s">
        <v>16</v>
      </c>
      <c r="AW29" s="164">
        <v>3012.69</v>
      </c>
      <c r="AX29" s="182">
        <f t="shared" si="3"/>
        <v>-5.4738350683734773E-4</v>
      </c>
    </row>
    <row r="30" spans="1:50" x14ac:dyDescent="0.25">
      <c r="A30" s="2">
        <v>2018</v>
      </c>
      <c r="B30" s="1" t="s">
        <v>22</v>
      </c>
      <c r="C30" s="7"/>
      <c r="D30" s="14">
        <v>688.18</v>
      </c>
      <c r="E30" s="49">
        <v>1312.05</v>
      </c>
      <c r="F30" s="14"/>
      <c r="G30" s="14">
        <v>856.86</v>
      </c>
      <c r="H30" s="49">
        <v>1312.05</v>
      </c>
      <c r="I30" s="49">
        <v>3020.46</v>
      </c>
      <c r="J30" s="49">
        <v>1312.05</v>
      </c>
      <c r="K30" s="49">
        <v>3020.46</v>
      </c>
      <c r="L30" s="49">
        <v>1312.05</v>
      </c>
      <c r="M30" s="49">
        <v>3624.55</v>
      </c>
      <c r="N30" s="49">
        <v>1574.46</v>
      </c>
      <c r="O30" s="49">
        <v>3624.55</v>
      </c>
      <c r="P30" s="49">
        <v>1574.46</v>
      </c>
      <c r="Q30" s="49">
        <v>3020.46</v>
      </c>
      <c r="R30" s="49">
        <v>1312.05</v>
      </c>
      <c r="S30" s="49">
        <v>3289.28</v>
      </c>
      <c r="T30" s="49">
        <v>1428.82</v>
      </c>
      <c r="U30" s="49">
        <v>3289.28</v>
      </c>
      <c r="V30" s="49">
        <v>1410.17</v>
      </c>
      <c r="Y30" s="203"/>
      <c r="Z30" s="1" t="s">
        <v>22</v>
      </c>
      <c r="AA30" s="1">
        <v>0</v>
      </c>
      <c r="AB30" s="164">
        <v>3020.46</v>
      </c>
      <c r="AC30" s="164">
        <v>3624.55</v>
      </c>
      <c r="AD30" s="164">
        <v>3020.46</v>
      </c>
      <c r="AE30" s="164">
        <v>3289.28</v>
      </c>
      <c r="AG30" s="203"/>
      <c r="AH30" s="1" t="s">
        <v>22</v>
      </c>
      <c r="AI30" s="1"/>
      <c r="AJ30" s="1"/>
      <c r="AK30" s="164">
        <v>3020.46</v>
      </c>
      <c r="AL30" s="151">
        <f t="shared" si="0"/>
        <v>2.5790904474074605E-3</v>
      </c>
      <c r="AM30" s="164">
        <v>3624.55</v>
      </c>
      <c r="AN30" s="151">
        <f t="shared" si="0"/>
        <v>2.5779825903193333E-3</v>
      </c>
      <c r="AO30" s="164">
        <v>3020.46</v>
      </c>
      <c r="AP30" s="151">
        <f t="shared" ref="AP30" si="48">(AO30-AO29)/AO29</f>
        <v>2.5790904474074605E-3</v>
      </c>
      <c r="AQ30" s="164">
        <v>3289.28</v>
      </c>
      <c r="AR30" s="151">
        <f t="shared" ref="AR30" si="49">(AQ30-AQ29)/AQ29</f>
        <v>2.5786236367737444E-3</v>
      </c>
      <c r="AU30" s="203"/>
      <c r="AV30" s="1" t="s">
        <v>22</v>
      </c>
      <c r="AW30" s="164">
        <v>3020.46</v>
      </c>
      <c r="AX30" s="182">
        <f t="shared" si="3"/>
        <v>2.5790904474074605E-3</v>
      </c>
    </row>
    <row r="31" spans="1:50" x14ac:dyDescent="0.25">
      <c r="A31" s="2">
        <v>2018</v>
      </c>
      <c r="B31" s="1" t="s">
        <v>23</v>
      </c>
      <c r="C31" s="7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Y31" s="203"/>
      <c r="Z31" s="1" t="s">
        <v>23</v>
      </c>
      <c r="AA31" s="1">
        <v>0</v>
      </c>
      <c r="AB31" s="165"/>
      <c r="AC31" s="165"/>
      <c r="AD31" s="165"/>
      <c r="AE31" s="165"/>
      <c r="AG31" s="203"/>
      <c r="AH31" s="1" t="s">
        <v>23</v>
      </c>
      <c r="AI31" s="1"/>
      <c r="AJ31" s="1"/>
      <c r="AK31" s="165"/>
      <c r="AL31" s="151"/>
      <c r="AM31" s="165"/>
      <c r="AN31" s="151"/>
      <c r="AO31" s="165"/>
      <c r="AP31" s="151"/>
      <c r="AQ31" s="165"/>
      <c r="AR31" s="151"/>
      <c r="AU31" s="203"/>
      <c r="AV31" s="1" t="s">
        <v>23</v>
      </c>
      <c r="AW31" s="165"/>
      <c r="AX31" s="182"/>
    </row>
    <row r="32" spans="1:50" x14ac:dyDescent="0.25">
      <c r="A32" s="2">
        <v>2018</v>
      </c>
      <c r="B32" s="1" t="s">
        <v>24</v>
      </c>
      <c r="C32" s="7"/>
      <c r="D32" s="14">
        <v>693.06</v>
      </c>
      <c r="E32" s="49">
        <v>1399.18</v>
      </c>
      <c r="F32" s="14"/>
      <c r="G32" s="14">
        <v>862.9</v>
      </c>
      <c r="H32" s="49">
        <v>1399.18</v>
      </c>
      <c r="I32" s="49">
        <v>3053.27</v>
      </c>
      <c r="J32" s="49">
        <v>1399.18</v>
      </c>
      <c r="K32" s="49">
        <v>3053.27</v>
      </c>
      <c r="L32" s="49">
        <v>1399.18</v>
      </c>
      <c r="M32" s="49">
        <v>3663.92</v>
      </c>
      <c r="N32" s="49">
        <v>1679.02</v>
      </c>
      <c r="O32" s="49">
        <v>3663.92</v>
      </c>
      <c r="P32" s="49">
        <v>1679.02</v>
      </c>
      <c r="Q32" s="49">
        <v>3053.27</v>
      </c>
      <c r="R32" s="49">
        <v>1350.06</v>
      </c>
      <c r="S32" s="49">
        <v>3325.01</v>
      </c>
      <c r="T32" s="49">
        <v>1470.22</v>
      </c>
      <c r="U32" s="49">
        <v>3325.01</v>
      </c>
      <c r="V32" s="49">
        <v>1470.22</v>
      </c>
      <c r="Y32" s="203"/>
      <c r="Z32" s="1" t="s">
        <v>24</v>
      </c>
      <c r="AA32" s="1">
        <v>0</v>
      </c>
      <c r="AB32" s="49">
        <v>3053.27</v>
      </c>
      <c r="AC32" s="49">
        <v>3663.92</v>
      </c>
      <c r="AD32" s="49">
        <v>3053.27</v>
      </c>
      <c r="AE32" s="49">
        <v>3325.01</v>
      </c>
      <c r="AG32" s="203"/>
      <c r="AH32" s="1" t="s">
        <v>24</v>
      </c>
      <c r="AI32" s="1"/>
      <c r="AJ32" s="1"/>
      <c r="AK32" s="49">
        <v>3053.27</v>
      </c>
      <c r="AL32" s="151"/>
      <c r="AM32" s="49">
        <v>3663.92</v>
      </c>
      <c r="AN32" s="151"/>
      <c r="AO32" s="49">
        <v>3053.27</v>
      </c>
      <c r="AP32" s="151"/>
      <c r="AQ32" s="49">
        <v>3325.01</v>
      </c>
      <c r="AR32" s="151"/>
      <c r="AU32" s="203"/>
      <c r="AV32" s="1" t="s">
        <v>24</v>
      </c>
      <c r="AW32" s="49">
        <v>3053.27</v>
      </c>
      <c r="AX32" s="182"/>
    </row>
    <row r="33" spans="1:50" x14ac:dyDescent="0.25">
      <c r="A33" s="2">
        <v>2018</v>
      </c>
      <c r="B33" s="1" t="s">
        <v>25</v>
      </c>
      <c r="C33" s="7"/>
      <c r="D33" s="14">
        <v>699.08</v>
      </c>
      <c r="E33" s="49">
        <v>1412.34</v>
      </c>
      <c r="F33" s="14" t="s">
        <v>459</v>
      </c>
      <c r="G33" s="14">
        <v>870.53</v>
      </c>
      <c r="H33" s="49">
        <v>1412.34</v>
      </c>
      <c r="I33" s="49">
        <v>3056.82</v>
      </c>
      <c r="J33" s="49">
        <v>1412.34</v>
      </c>
      <c r="K33" s="49">
        <v>3056.82</v>
      </c>
      <c r="L33" s="49">
        <v>1412.34</v>
      </c>
      <c r="M33" s="49">
        <v>3668.18</v>
      </c>
      <c r="N33" s="49">
        <v>1694.81</v>
      </c>
      <c r="O33" s="49">
        <v>3668.18</v>
      </c>
      <c r="P33" s="49">
        <v>1694.81</v>
      </c>
      <c r="Q33" s="49">
        <v>3056.82</v>
      </c>
      <c r="R33" s="49">
        <v>1356.35</v>
      </c>
      <c r="S33" s="49">
        <v>3328.88</v>
      </c>
      <c r="T33" s="49">
        <v>1477.07</v>
      </c>
      <c r="U33" s="49">
        <v>3328.88</v>
      </c>
      <c r="V33" s="49">
        <v>1477.07</v>
      </c>
      <c r="Y33" s="203"/>
      <c r="Z33" s="1" t="s">
        <v>25</v>
      </c>
      <c r="AA33" s="1">
        <v>0</v>
      </c>
      <c r="AB33" s="49">
        <v>3056.82</v>
      </c>
      <c r="AC33" s="49">
        <v>3668.18</v>
      </c>
      <c r="AD33" s="49">
        <v>3056.82</v>
      </c>
      <c r="AE33" s="49">
        <v>3328.88</v>
      </c>
      <c r="AG33" s="203"/>
      <c r="AH33" s="1" t="s">
        <v>25</v>
      </c>
      <c r="AI33" s="1"/>
      <c r="AJ33" s="1"/>
      <c r="AK33" s="49">
        <v>3056.82</v>
      </c>
      <c r="AL33" s="151">
        <f t="shared" si="0"/>
        <v>1.1626878723467568E-3</v>
      </c>
      <c r="AM33" s="49">
        <v>3668.18</v>
      </c>
      <c r="AN33" s="151">
        <f t="shared" si="0"/>
        <v>1.1626891416842517E-3</v>
      </c>
      <c r="AO33" s="49">
        <v>3056.82</v>
      </c>
      <c r="AP33" s="151">
        <f t="shared" ref="AP33" si="50">(AO33-AO32)/AO32</f>
        <v>1.1626878723467568E-3</v>
      </c>
      <c r="AQ33" s="49">
        <v>3328.88</v>
      </c>
      <c r="AR33" s="151">
        <f t="shared" ref="AR33" si="51">(AQ33-AQ32)/AQ32</f>
        <v>1.1639062739660605E-3</v>
      </c>
      <c r="AU33" s="203"/>
      <c r="AV33" s="1" t="s">
        <v>25</v>
      </c>
      <c r="AW33" s="49">
        <v>3056.82</v>
      </c>
      <c r="AX33" s="182">
        <f t="shared" ref="AX33:AX64" si="52">(AW33-AW32)/AW32</f>
        <v>1.1626878723467568E-3</v>
      </c>
    </row>
    <row r="34" spans="1:50" x14ac:dyDescent="0.25">
      <c r="A34" s="2">
        <v>2018</v>
      </c>
      <c r="B34" s="1" t="s">
        <v>28</v>
      </c>
      <c r="C34" s="7"/>
      <c r="D34" s="49">
        <v>702.27</v>
      </c>
      <c r="E34" s="49">
        <v>1374.31</v>
      </c>
      <c r="F34" s="49"/>
      <c r="G34" s="49">
        <v>874.51</v>
      </c>
      <c r="H34" s="49">
        <v>1374.31</v>
      </c>
      <c r="I34" s="49">
        <v>3067.07</v>
      </c>
      <c r="J34" s="49">
        <v>1374.31</v>
      </c>
      <c r="K34" s="49">
        <v>3067.07</v>
      </c>
      <c r="L34" s="49">
        <v>1374.31</v>
      </c>
      <c r="M34" s="49">
        <v>3680.48</v>
      </c>
      <c r="N34" s="49">
        <v>1649.17</v>
      </c>
      <c r="O34" s="49">
        <v>3680.48</v>
      </c>
      <c r="P34" s="49">
        <v>1649.17</v>
      </c>
      <c r="Q34" s="49">
        <v>3067.07</v>
      </c>
      <c r="R34" s="49">
        <v>1315.12</v>
      </c>
      <c r="S34" s="49">
        <v>3340.04</v>
      </c>
      <c r="T34" s="49">
        <v>1432.17</v>
      </c>
      <c r="U34" s="49">
        <v>3340.04</v>
      </c>
      <c r="V34" s="49">
        <v>1432.17</v>
      </c>
      <c r="Y34" s="203"/>
      <c r="Z34" s="1" t="s">
        <v>28</v>
      </c>
      <c r="AA34" s="1">
        <v>0</v>
      </c>
      <c r="AB34" s="49">
        <v>3067.07</v>
      </c>
      <c r="AC34" s="49">
        <v>3680.48</v>
      </c>
      <c r="AD34" s="49">
        <v>3067.07</v>
      </c>
      <c r="AE34" s="49">
        <v>3340.04</v>
      </c>
      <c r="AG34" s="203"/>
      <c r="AH34" s="1" t="s">
        <v>28</v>
      </c>
      <c r="AI34" s="1"/>
      <c r="AJ34" s="1"/>
      <c r="AK34" s="49">
        <v>3067.07</v>
      </c>
      <c r="AL34" s="151">
        <f t="shared" si="0"/>
        <v>3.3531578568577803E-3</v>
      </c>
      <c r="AM34" s="49">
        <v>3680.48</v>
      </c>
      <c r="AN34" s="151">
        <f t="shared" si="0"/>
        <v>3.3531615133390899E-3</v>
      </c>
      <c r="AO34" s="49">
        <v>3067.07</v>
      </c>
      <c r="AP34" s="151">
        <f t="shared" ref="AP34" si="53">(AO34-AO33)/AO33</f>
        <v>3.3531578568577803E-3</v>
      </c>
      <c r="AQ34" s="49">
        <v>3340.04</v>
      </c>
      <c r="AR34" s="151">
        <f t="shared" ref="AR34" si="54">(AQ34-AQ33)/AQ33</f>
        <v>3.3524789118261561E-3</v>
      </c>
      <c r="AU34" s="203"/>
      <c r="AV34" s="1" t="s">
        <v>28</v>
      </c>
      <c r="AW34" s="49">
        <v>3067.07</v>
      </c>
      <c r="AX34" s="182">
        <f t="shared" si="52"/>
        <v>3.3531578568577803E-3</v>
      </c>
    </row>
    <row r="35" spans="1:50" x14ac:dyDescent="0.25">
      <c r="A35" s="2">
        <v>2018</v>
      </c>
      <c r="B35" s="1" t="s">
        <v>29</v>
      </c>
      <c r="C35" s="7"/>
      <c r="D35" s="49">
        <v>704.02</v>
      </c>
      <c r="E35" s="49">
        <v>1401.42</v>
      </c>
      <c r="F35" s="49" t="s">
        <v>460</v>
      </c>
      <c r="G35" s="49">
        <v>876.81</v>
      </c>
      <c r="H35" s="49">
        <v>1401.42</v>
      </c>
      <c r="I35" s="49">
        <v>3071.02</v>
      </c>
      <c r="J35" s="49">
        <v>1401.42</v>
      </c>
      <c r="K35" s="49">
        <v>3071.02</v>
      </c>
      <c r="L35" s="49">
        <v>1401.42</v>
      </c>
      <c r="M35" s="49">
        <v>3685.22</v>
      </c>
      <c r="N35" s="49">
        <v>1681.7</v>
      </c>
      <c r="O35" s="49">
        <v>3685.22</v>
      </c>
      <c r="P35" s="49">
        <v>1681.7</v>
      </c>
      <c r="Q35" s="49">
        <v>3071.02</v>
      </c>
      <c r="R35" s="49">
        <v>1335.36</v>
      </c>
      <c r="S35" s="90" t="s">
        <v>461</v>
      </c>
      <c r="T35" s="49">
        <v>1454.21</v>
      </c>
      <c r="U35" s="91" t="s">
        <v>461</v>
      </c>
      <c r="V35" s="49">
        <v>1454.21</v>
      </c>
      <c r="Y35" s="203"/>
      <c r="Z35" s="1" t="s">
        <v>29</v>
      </c>
      <c r="AA35" s="1">
        <v>0</v>
      </c>
      <c r="AB35" s="49">
        <v>3071.02</v>
      </c>
      <c r="AC35" s="49">
        <v>3685.22</v>
      </c>
      <c r="AD35" s="49">
        <v>3071.02</v>
      </c>
      <c r="AE35" s="90"/>
      <c r="AG35" s="203"/>
      <c r="AH35" s="1" t="s">
        <v>29</v>
      </c>
      <c r="AI35" s="1"/>
      <c r="AJ35" s="1"/>
      <c r="AK35" s="49">
        <v>3071.02</v>
      </c>
      <c r="AL35" s="151">
        <f t="shared" si="0"/>
        <v>1.2878740948200785E-3</v>
      </c>
      <c r="AM35" s="49">
        <v>3685.22</v>
      </c>
      <c r="AN35" s="151">
        <f t="shared" si="0"/>
        <v>1.287875494500658E-3</v>
      </c>
      <c r="AO35" s="49">
        <v>3071.02</v>
      </c>
      <c r="AP35" s="151">
        <f t="shared" ref="AP35" si="55">(AO35-AO34)/AO34</f>
        <v>1.2878740948200785E-3</v>
      </c>
      <c r="AQ35" s="90"/>
      <c r="AR35" s="151">
        <f t="shared" ref="AR35" si="56">(AQ35-AQ34)/AQ34</f>
        <v>-1</v>
      </c>
      <c r="AU35" s="203"/>
      <c r="AV35" s="1" t="s">
        <v>29</v>
      </c>
      <c r="AW35" s="49">
        <v>3071.02</v>
      </c>
      <c r="AX35" s="182">
        <f t="shared" si="52"/>
        <v>1.2878740948200785E-3</v>
      </c>
    </row>
    <row r="36" spans="1:50" x14ac:dyDescent="0.25">
      <c r="A36" s="2">
        <v>2018</v>
      </c>
      <c r="B36" s="1" t="s">
        <v>30</v>
      </c>
      <c r="C36" s="7"/>
      <c r="D36" s="49">
        <v>705.06</v>
      </c>
      <c r="E36" s="49">
        <v>1468.26</v>
      </c>
      <c r="F36" s="49" t="s">
        <v>462</v>
      </c>
      <c r="G36" s="49">
        <v>878.22</v>
      </c>
      <c r="H36" s="49">
        <v>1468.26</v>
      </c>
      <c r="I36" s="49">
        <v>3071.93</v>
      </c>
      <c r="J36" s="49">
        <v>1468.26</v>
      </c>
      <c r="K36" s="49">
        <v>3071.93</v>
      </c>
      <c r="L36" s="49">
        <v>1468.26</v>
      </c>
      <c r="M36" s="49">
        <v>3686.32</v>
      </c>
      <c r="N36" s="49">
        <v>1761.91</v>
      </c>
      <c r="O36" s="49">
        <v>3686.32</v>
      </c>
      <c r="P36" s="49">
        <v>1761.91</v>
      </c>
      <c r="Q36" s="49">
        <v>3071.93</v>
      </c>
      <c r="R36" s="49">
        <v>1394.49</v>
      </c>
      <c r="S36" s="49">
        <v>3345.33</v>
      </c>
      <c r="T36" s="49">
        <v>1518.6</v>
      </c>
      <c r="U36" s="49">
        <v>3345.33</v>
      </c>
      <c r="V36" s="49">
        <v>1518.6</v>
      </c>
      <c r="Y36" s="203"/>
      <c r="Z36" s="1" t="s">
        <v>30</v>
      </c>
      <c r="AA36" s="1">
        <v>0</v>
      </c>
      <c r="AB36" s="49">
        <v>3071.93</v>
      </c>
      <c r="AC36" s="49">
        <v>3686.32</v>
      </c>
      <c r="AD36" s="49">
        <v>3071.93</v>
      </c>
      <c r="AE36" s="49">
        <v>3345.33</v>
      </c>
      <c r="AG36" s="203"/>
      <c r="AH36" s="1" t="s">
        <v>30</v>
      </c>
      <c r="AI36" s="1"/>
      <c r="AJ36" s="1"/>
      <c r="AK36" s="49">
        <v>3071.93</v>
      </c>
      <c r="AL36" s="151">
        <f t="shared" si="0"/>
        <v>2.9631848701729537E-4</v>
      </c>
      <c r="AM36" s="49">
        <v>3686.32</v>
      </c>
      <c r="AN36" s="151">
        <f t="shared" si="0"/>
        <v>2.9848964240950714E-4</v>
      </c>
      <c r="AO36" s="49">
        <v>3071.93</v>
      </c>
      <c r="AP36" s="151">
        <f t="shared" ref="AP36" si="57">(AO36-AO35)/AO35</f>
        <v>2.9631848701729537E-4</v>
      </c>
      <c r="AQ36" s="49">
        <v>3345.33</v>
      </c>
      <c r="AR36" s="151"/>
      <c r="AU36" s="203"/>
      <c r="AV36" s="1" t="s">
        <v>30</v>
      </c>
      <c r="AW36" s="49">
        <v>3071.93</v>
      </c>
      <c r="AX36" s="182">
        <f t="shared" si="52"/>
        <v>2.9631848701729537E-4</v>
      </c>
    </row>
    <row r="37" spans="1:50" x14ac:dyDescent="0.25">
      <c r="A37" s="2">
        <v>2018</v>
      </c>
      <c r="B37" s="1" t="s">
        <v>31</v>
      </c>
      <c r="C37" s="7"/>
      <c r="D37" s="49">
        <v>707.61</v>
      </c>
      <c r="E37" s="49">
        <v>1471.81</v>
      </c>
      <c r="F37" s="49" t="s">
        <v>462</v>
      </c>
      <c r="G37" s="49">
        <v>879.36</v>
      </c>
      <c r="H37" s="49">
        <v>1471.81</v>
      </c>
      <c r="I37" s="49">
        <v>3064.21</v>
      </c>
      <c r="J37" s="49">
        <v>1471.81</v>
      </c>
      <c r="K37" s="49">
        <v>3064.21</v>
      </c>
      <c r="L37" s="49">
        <v>1471.81</v>
      </c>
      <c r="M37" s="49">
        <v>3677.05</v>
      </c>
      <c r="N37" s="49">
        <v>1766.17</v>
      </c>
      <c r="O37" s="49">
        <v>3677.05</v>
      </c>
      <c r="P37" s="49">
        <v>1766.17</v>
      </c>
      <c r="Q37" s="49">
        <v>3064.21</v>
      </c>
      <c r="R37" s="49">
        <v>1382.53</v>
      </c>
      <c r="S37" s="49">
        <v>3336.92</v>
      </c>
      <c r="T37" s="49">
        <v>1505.58</v>
      </c>
      <c r="U37" s="49">
        <v>3336.92</v>
      </c>
      <c r="V37" s="49">
        <v>1505.58</v>
      </c>
      <c r="Y37" s="203"/>
      <c r="Z37" s="1" t="s">
        <v>31</v>
      </c>
      <c r="AA37" s="1">
        <v>0</v>
      </c>
      <c r="AB37" s="49">
        <v>3064.21</v>
      </c>
      <c r="AC37" s="49">
        <v>3677.05</v>
      </c>
      <c r="AD37" s="49">
        <v>3064.21</v>
      </c>
      <c r="AE37" s="49">
        <v>3336.92</v>
      </c>
      <c r="AG37" s="203"/>
      <c r="AH37" s="1" t="s">
        <v>31</v>
      </c>
      <c r="AI37" s="1"/>
      <c r="AJ37" s="1"/>
      <c r="AK37" s="49">
        <v>3064.21</v>
      </c>
      <c r="AL37" s="151">
        <f t="shared" si="0"/>
        <v>-2.513078097482625E-3</v>
      </c>
      <c r="AM37" s="49">
        <v>3677.05</v>
      </c>
      <c r="AN37" s="151">
        <f t="shared" si="0"/>
        <v>-2.514703010047956E-3</v>
      </c>
      <c r="AO37" s="49">
        <v>3064.21</v>
      </c>
      <c r="AP37" s="151">
        <f t="shared" ref="AP37" si="58">(AO37-AO36)/AO36</f>
        <v>-2.513078097482625E-3</v>
      </c>
      <c r="AQ37" s="49">
        <v>3336.92</v>
      </c>
      <c r="AR37" s="151">
        <f t="shared" ref="AR37" si="59">(AQ37-AQ36)/AQ36</f>
        <v>-2.5139522857236369E-3</v>
      </c>
      <c r="AU37" s="203"/>
      <c r="AV37" s="1" t="s">
        <v>31</v>
      </c>
      <c r="AW37" s="49">
        <v>3064.21</v>
      </c>
      <c r="AX37" s="182">
        <f t="shared" si="52"/>
        <v>-2.513078097482625E-3</v>
      </c>
    </row>
    <row r="38" spans="1:50" x14ac:dyDescent="0.25">
      <c r="A38" s="2">
        <v>2018</v>
      </c>
      <c r="B38" s="1" t="s">
        <v>32</v>
      </c>
      <c r="C38" s="7"/>
      <c r="D38" s="49">
        <v>719.44</v>
      </c>
      <c r="E38" s="49">
        <v>1501.11</v>
      </c>
      <c r="F38" s="49" t="s">
        <v>463</v>
      </c>
      <c r="G38" s="49">
        <v>894.54</v>
      </c>
      <c r="H38" s="49">
        <v>1501.11</v>
      </c>
      <c r="I38" s="49">
        <v>3064.04</v>
      </c>
      <c r="J38" s="49">
        <v>1501.11</v>
      </c>
      <c r="K38" s="49">
        <v>3064.04</v>
      </c>
      <c r="L38" s="49">
        <v>1501.11</v>
      </c>
      <c r="M38" s="49">
        <v>3676.85</v>
      </c>
      <c r="N38" s="49">
        <v>1801.33</v>
      </c>
      <c r="O38" s="49">
        <v>3676.85</v>
      </c>
      <c r="P38" s="49">
        <v>1801.33</v>
      </c>
      <c r="Q38" s="49">
        <v>3064.04</v>
      </c>
      <c r="R38" s="49">
        <v>1401.58</v>
      </c>
      <c r="S38" s="49">
        <v>3336.74</v>
      </c>
      <c r="T38" s="49">
        <v>1526.32</v>
      </c>
      <c r="U38" s="49">
        <v>3336.74</v>
      </c>
      <c r="V38" s="49">
        <v>1526.32</v>
      </c>
      <c r="Y38" s="203"/>
      <c r="Z38" s="1" t="s">
        <v>32</v>
      </c>
      <c r="AA38" s="1">
        <v>0</v>
      </c>
      <c r="AB38" s="49">
        <v>3064.04</v>
      </c>
      <c r="AC38" s="49">
        <v>3676.85</v>
      </c>
      <c r="AD38" s="49">
        <v>3064.04</v>
      </c>
      <c r="AE38" s="49">
        <v>3336.74</v>
      </c>
      <c r="AG38" s="203"/>
      <c r="AH38" s="1" t="s">
        <v>32</v>
      </c>
      <c r="AI38" s="1"/>
      <c r="AJ38" s="1"/>
      <c r="AK38" s="49">
        <v>3064.04</v>
      </c>
      <c r="AL38" s="151">
        <f t="shared" si="0"/>
        <v>-5.5479226293260825E-5</v>
      </c>
      <c r="AM38" s="49">
        <v>3676.85</v>
      </c>
      <c r="AN38" s="151">
        <f t="shared" si="0"/>
        <v>-5.4391427911035431E-5</v>
      </c>
      <c r="AO38" s="49">
        <v>3064.04</v>
      </c>
      <c r="AP38" s="151">
        <f t="shared" ref="AP38" si="60">(AO38-AO37)/AO37</f>
        <v>-5.5479226293260825E-5</v>
      </c>
      <c r="AQ38" s="49">
        <v>3336.74</v>
      </c>
      <c r="AR38" s="151">
        <f t="shared" ref="AR38" si="61">(AQ38-AQ37)/AQ37</f>
        <v>-5.3941958452792105E-5</v>
      </c>
      <c r="AU38" s="203"/>
      <c r="AV38" s="1" t="s">
        <v>32</v>
      </c>
      <c r="AW38" s="49">
        <v>3064.04</v>
      </c>
      <c r="AX38" s="182">
        <f t="shared" si="52"/>
        <v>-5.5479226293260825E-5</v>
      </c>
    </row>
    <row r="39" spans="1:50" x14ac:dyDescent="0.25">
      <c r="A39" s="2">
        <v>2018</v>
      </c>
      <c r="B39" s="1" t="s">
        <v>33</v>
      </c>
      <c r="C39" s="1"/>
      <c r="D39" s="13">
        <v>722.38</v>
      </c>
      <c r="E39" s="167">
        <v>1512.36</v>
      </c>
      <c r="F39" s="168"/>
      <c r="G39" s="168">
        <v>898.62</v>
      </c>
      <c r="H39" s="167">
        <v>1512.36</v>
      </c>
      <c r="I39" s="167">
        <v>3065.16</v>
      </c>
      <c r="J39" s="167">
        <v>1512.36</v>
      </c>
      <c r="K39" s="167">
        <v>3065.16</v>
      </c>
      <c r="L39" s="167">
        <v>1512.36</v>
      </c>
      <c r="M39" s="167">
        <v>3678.19</v>
      </c>
      <c r="N39" s="167">
        <v>1814.83</v>
      </c>
      <c r="O39" s="167">
        <v>3678.19</v>
      </c>
      <c r="P39" s="167">
        <v>1814.83</v>
      </c>
      <c r="Q39" s="167">
        <v>3065.16</v>
      </c>
      <c r="R39" s="167">
        <v>1399.51</v>
      </c>
      <c r="S39" s="167">
        <v>3337.96</v>
      </c>
      <c r="T39" s="167">
        <v>1524.07</v>
      </c>
      <c r="U39" s="167">
        <v>3337.96</v>
      </c>
      <c r="V39" s="167">
        <v>1524.07</v>
      </c>
      <c r="Y39" s="203"/>
      <c r="Z39" s="1" t="s">
        <v>33</v>
      </c>
      <c r="AA39" s="1">
        <v>0</v>
      </c>
      <c r="AB39" s="167">
        <v>3065.16</v>
      </c>
      <c r="AC39" s="167">
        <v>3678.19</v>
      </c>
      <c r="AD39" s="167">
        <v>3065.16</v>
      </c>
      <c r="AE39" s="167">
        <v>3337.96</v>
      </c>
      <c r="AG39" s="203"/>
      <c r="AH39" s="1" t="s">
        <v>33</v>
      </c>
      <c r="AI39" s="1"/>
      <c r="AJ39" s="1"/>
      <c r="AK39" s="167">
        <v>3065.16</v>
      </c>
      <c r="AL39" s="151">
        <f t="shared" si="0"/>
        <v>3.655304761034095E-4</v>
      </c>
      <c r="AM39" s="167">
        <v>3678.19</v>
      </c>
      <c r="AN39" s="151">
        <f t="shared" si="0"/>
        <v>3.6444238954543853E-4</v>
      </c>
      <c r="AO39" s="167">
        <v>3065.16</v>
      </c>
      <c r="AP39" s="151">
        <f t="shared" ref="AP39" si="62">(AO39-AO38)/AO38</f>
        <v>3.655304761034095E-4</v>
      </c>
      <c r="AQ39" s="167">
        <v>3337.96</v>
      </c>
      <c r="AR39" s="151">
        <f t="shared" ref="AR39" si="63">(AQ39-AQ38)/AQ38</f>
        <v>3.6562632989092791E-4</v>
      </c>
      <c r="AU39" s="203"/>
      <c r="AV39" s="1" t="s">
        <v>33</v>
      </c>
      <c r="AW39" s="167">
        <v>3065.16</v>
      </c>
      <c r="AX39" s="182">
        <f t="shared" si="52"/>
        <v>3.655304761034095E-4</v>
      </c>
    </row>
    <row r="40" spans="1:50" x14ac:dyDescent="0.25">
      <c r="A40" s="2">
        <v>2018</v>
      </c>
      <c r="B40" s="1" t="s">
        <v>34</v>
      </c>
      <c r="C40" s="1"/>
      <c r="D40" s="92">
        <v>751.9</v>
      </c>
      <c r="E40" s="157">
        <v>1581.3</v>
      </c>
      <c r="F40" s="156"/>
      <c r="G40" s="156">
        <v>934.55</v>
      </c>
      <c r="H40" s="157">
        <v>1581.3</v>
      </c>
      <c r="I40" s="157">
        <v>3064.9</v>
      </c>
      <c r="J40" s="157">
        <v>1581.3</v>
      </c>
      <c r="K40" s="157">
        <v>3064.9</v>
      </c>
      <c r="L40" s="157">
        <v>1581.3</v>
      </c>
      <c r="M40" s="160">
        <v>3677.98</v>
      </c>
      <c r="N40" s="160">
        <v>1897.56</v>
      </c>
      <c r="O40" s="160">
        <v>3677.98</v>
      </c>
      <c r="P40" s="157">
        <v>1897.56</v>
      </c>
      <c r="Q40" s="157">
        <v>3064.9</v>
      </c>
      <c r="R40" s="157">
        <v>1463.14</v>
      </c>
      <c r="S40" s="157">
        <v>3337.76</v>
      </c>
      <c r="T40" s="157">
        <v>1593.36</v>
      </c>
      <c r="U40" s="157">
        <v>3337.76</v>
      </c>
      <c r="V40" s="157">
        <v>1593.36</v>
      </c>
      <c r="Y40" s="204"/>
      <c r="Z40" s="1" t="s">
        <v>34</v>
      </c>
      <c r="AA40" s="1">
        <v>0</v>
      </c>
      <c r="AB40" s="157">
        <v>3064.9</v>
      </c>
      <c r="AC40" s="160">
        <v>3677.98</v>
      </c>
      <c r="AD40" s="157">
        <v>3064.9</v>
      </c>
      <c r="AE40" s="157">
        <v>3337.76</v>
      </c>
      <c r="AG40" s="204"/>
      <c r="AH40" s="1" t="s">
        <v>34</v>
      </c>
      <c r="AI40" s="1"/>
      <c r="AJ40" s="1"/>
      <c r="AK40" s="157">
        <v>3064.9</v>
      </c>
      <c r="AL40" s="151">
        <f t="shared" si="0"/>
        <v>-8.482428323472952E-5</v>
      </c>
      <c r="AM40" s="160">
        <v>3677.98</v>
      </c>
      <c r="AN40" s="151">
        <f t="shared" si="0"/>
        <v>-5.7093298606117782E-5</v>
      </c>
      <c r="AO40" s="157">
        <v>3064.9</v>
      </c>
      <c r="AP40" s="151">
        <f t="shared" ref="AP40" si="64">(AO40-AO39)/AO39</f>
        <v>-8.482428323472952E-5</v>
      </c>
      <c r="AQ40" s="157">
        <v>3337.76</v>
      </c>
      <c r="AR40" s="151">
        <f t="shared" ref="AR40" si="65">(AQ40-AQ39)/AQ39</f>
        <v>-5.9916835432365309E-5</v>
      </c>
      <c r="AU40" s="204"/>
      <c r="AV40" s="1" t="s">
        <v>34</v>
      </c>
      <c r="AW40" s="157">
        <v>3064.9</v>
      </c>
      <c r="AX40" s="182">
        <f t="shared" si="52"/>
        <v>-8.482428323472952E-5</v>
      </c>
    </row>
    <row r="41" spans="1:50" x14ac:dyDescent="0.25">
      <c r="A41" s="2">
        <v>2019</v>
      </c>
      <c r="B41" s="1" t="s">
        <v>16</v>
      </c>
      <c r="C41" s="1"/>
      <c r="D41" s="1">
        <v>752.75</v>
      </c>
      <c r="E41" s="157">
        <v>1581.3</v>
      </c>
      <c r="F41" s="156"/>
      <c r="G41" s="156">
        <v>752.75</v>
      </c>
      <c r="H41" s="157">
        <v>1581.3</v>
      </c>
      <c r="I41" s="157">
        <v>3064.98</v>
      </c>
      <c r="J41" s="157">
        <v>1581.3</v>
      </c>
      <c r="K41" s="157">
        <v>3064.98</v>
      </c>
      <c r="L41" s="157">
        <v>1581.3</v>
      </c>
      <c r="M41" s="164">
        <v>3677.98</v>
      </c>
      <c r="N41" s="164">
        <v>1897.56</v>
      </c>
      <c r="O41" s="164">
        <v>3677.98</v>
      </c>
      <c r="P41" s="170">
        <v>1897.56</v>
      </c>
      <c r="Q41" s="157">
        <v>3064.98</v>
      </c>
      <c r="R41" s="157">
        <v>1463.14</v>
      </c>
      <c r="S41" s="157">
        <v>3337.76</v>
      </c>
      <c r="T41" s="157">
        <v>1593.36</v>
      </c>
      <c r="U41" s="157">
        <v>3337.76</v>
      </c>
      <c r="V41" s="157">
        <v>1593.36</v>
      </c>
      <c r="Y41" s="202">
        <v>2019</v>
      </c>
      <c r="Z41" s="1" t="s">
        <v>16</v>
      </c>
      <c r="AA41" s="1">
        <v>0</v>
      </c>
      <c r="AB41" s="157">
        <v>3064.98</v>
      </c>
      <c r="AC41" s="164">
        <v>3677.98</v>
      </c>
      <c r="AD41" s="157">
        <v>3064.98</v>
      </c>
      <c r="AE41" s="157">
        <v>3337.76</v>
      </c>
      <c r="AG41" s="202">
        <v>2019</v>
      </c>
      <c r="AH41" s="1" t="s">
        <v>16</v>
      </c>
      <c r="AI41" s="1"/>
      <c r="AJ41" s="1"/>
      <c r="AK41" s="157">
        <v>3064.98</v>
      </c>
      <c r="AL41" s="151">
        <f t="shared" si="0"/>
        <v>2.6101993539732859E-5</v>
      </c>
      <c r="AM41" s="164">
        <v>3677.98</v>
      </c>
      <c r="AN41" s="151">
        <f t="shared" si="0"/>
        <v>0</v>
      </c>
      <c r="AO41" s="157">
        <v>3064.98</v>
      </c>
      <c r="AP41" s="151">
        <f t="shared" ref="AP41" si="66">(AO41-AO40)/AO40</f>
        <v>2.6101993539732859E-5</v>
      </c>
      <c r="AQ41" s="157">
        <v>3337.76</v>
      </c>
      <c r="AR41" s="151">
        <f t="shared" ref="AR41" si="67">(AQ41-AQ40)/AQ40</f>
        <v>0</v>
      </c>
      <c r="AU41" s="202">
        <v>2019</v>
      </c>
      <c r="AV41" s="1" t="s">
        <v>16</v>
      </c>
      <c r="AW41" s="157">
        <v>3064.98</v>
      </c>
      <c r="AX41" s="182">
        <f t="shared" si="52"/>
        <v>2.6101993539732859E-5</v>
      </c>
    </row>
    <row r="42" spans="1:50" x14ac:dyDescent="0.25">
      <c r="A42" s="2">
        <v>2019</v>
      </c>
      <c r="B42" s="1" t="s">
        <v>22</v>
      </c>
      <c r="C42" s="1"/>
      <c r="D42" s="1">
        <v>754.99</v>
      </c>
      <c r="E42" s="157">
        <v>1562.94</v>
      </c>
      <c r="F42" s="156"/>
      <c r="G42" s="156">
        <v>938.46</v>
      </c>
      <c r="H42" s="157">
        <v>1562.94</v>
      </c>
      <c r="I42" s="157">
        <v>3070.18</v>
      </c>
      <c r="J42" s="157">
        <v>1562.94</v>
      </c>
      <c r="K42" s="157">
        <v>3070.18</v>
      </c>
      <c r="L42" s="157">
        <v>1562.94</v>
      </c>
      <c r="M42" s="164">
        <v>3684.22</v>
      </c>
      <c r="N42" s="164">
        <v>1875.53</v>
      </c>
      <c r="O42" s="164">
        <v>3684.22</v>
      </c>
      <c r="P42" s="170">
        <v>1875.53</v>
      </c>
      <c r="Q42" s="157">
        <v>3070.18</v>
      </c>
      <c r="R42" s="157">
        <v>1434.27</v>
      </c>
      <c r="S42" s="157">
        <v>3343.4</v>
      </c>
      <c r="T42" s="157">
        <v>1561.92</v>
      </c>
      <c r="U42" s="157">
        <v>3343.4</v>
      </c>
      <c r="V42" s="157">
        <v>1561.92</v>
      </c>
      <c r="Y42" s="203"/>
      <c r="Z42" s="1" t="s">
        <v>22</v>
      </c>
      <c r="AA42" s="1">
        <v>0</v>
      </c>
      <c r="AB42" s="157">
        <v>3070.18</v>
      </c>
      <c r="AC42" s="164">
        <v>3684.22</v>
      </c>
      <c r="AD42" s="157">
        <v>3070.18</v>
      </c>
      <c r="AE42" s="157">
        <v>3343.4</v>
      </c>
      <c r="AG42" s="203"/>
      <c r="AH42" s="1" t="s">
        <v>22</v>
      </c>
      <c r="AI42" s="1"/>
      <c r="AJ42" s="1"/>
      <c r="AK42" s="157">
        <v>3070.18</v>
      </c>
      <c r="AL42" s="151">
        <f t="shared" si="0"/>
        <v>1.6965852958256882E-3</v>
      </c>
      <c r="AM42" s="164">
        <v>3684.22</v>
      </c>
      <c r="AN42" s="151">
        <f t="shared" si="0"/>
        <v>1.6965834506984219E-3</v>
      </c>
      <c r="AO42" s="157">
        <v>3070.18</v>
      </c>
      <c r="AP42" s="151">
        <f t="shared" ref="AP42" si="68">(AO42-AO41)/AO41</f>
        <v>1.6965852958256882E-3</v>
      </c>
      <c r="AQ42" s="157">
        <v>3343.4</v>
      </c>
      <c r="AR42" s="151">
        <f t="shared" ref="AR42" si="69">(AQ42-AQ41)/AQ41</f>
        <v>1.6897560040266143E-3</v>
      </c>
      <c r="AU42" s="203"/>
      <c r="AV42" s="1" t="s">
        <v>22</v>
      </c>
      <c r="AW42" s="157">
        <v>3070.18</v>
      </c>
      <c r="AX42" s="182">
        <f t="shared" si="52"/>
        <v>1.6965852958256882E-3</v>
      </c>
    </row>
    <row r="43" spans="1:50" x14ac:dyDescent="0.25">
      <c r="A43" s="2">
        <v>2019</v>
      </c>
      <c r="B43" s="1" t="s">
        <v>23</v>
      </c>
      <c r="C43" s="1"/>
      <c r="D43" s="1">
        <v>759.52</v>
      </c>
      <c r="E43" s="157">
        <v>1562.94</v>
      </c>
      <c r="F43" s="156"/>
      <c r="G43" s="156">
        <v>944.18</v>
      </c>
      <c r="H43" s="157">
        <v>1562.94</v>
      </c>
      <c r="I43" s="157">
        <v>3070.18</v>
      </c>
      <c r="J43" s="157">
        <v>1562.94</v>
      </c>
      <c r="K43" s="157">
        <v>3070.18</v>
      </c>
      <c r="L43" s="157">
        <v>1562.94</v>
      </c>
      <c r="M43" s="164">
        <v>3684.22</v>
      </c>
      <c r="N43" s="164">
        <v>1875.53</v>
      </c>
      <c r="O43" s="164">
        <v>3684.22</v>
      </c>
      <c r="P43" s="170">
        <v>1875.53</v>
      </c>
      <c r="Q43" s="157">
        <v>3070.18</v>
      </c>
      <c r="R43" s="157">
        <v>1434.27</v>
      </c>
      <c r="S43" s="157">
        <v>3343.43</v>
      </c>
      <c r="T43" s="157">
        <v>1561.92</v>
      </c>
      <c r="U43" s="157">
        <v>3343.43</v>
      </c>
      <c r="V43" s="157">
        <v>1561.92</v>
      </c>
      <c r="Y43" s="203"/>
      <c r="Z43" s="1" t="s">
        <v>23</v>
      </c>
      <c r="AA43" s="1">
        <v>0</v>
      </c>
      <c r="AB43" s="157">
        <v>3070.18</v>
      </c>
      <c r="AC43" s="164">
        <v>3684.22</v>
      </c>
      <c r="AD43" s="157">
        <v>3070.18</v>
      </c>
      <c r="AE43" s="157">
        <v>3343.43</v>
      </c>
      <c r="AG43" s="203"/>
      <c r="AH43" s="1" t="s">
        <v>23</v>
      </c>
      <c r="AI43" s="1"/>
      <c r="AJ43" s="1"/>
      <c r="AK43" s="157">
        <v>3070.18</v>
      </c>
      <c r="AL43" s="151">
        <f t="shared" si="0"/>
        <v>0</v>
      </c>
      <c r="AM43" s="164">
        <v>3684.22</v>
      </c>
      <c r="AN43" s="151">
        <f t="shared" si="0"/>
        <v>0</v>
      </c>
      <c r="AO43" s="157">
        <v>3070.18</v>
      </c>
      <c r="AP43" s="151">
        <f t="shared" ref="AP43" si="70">(AO43-AO42)/AO42</f>
        <v>0</v>
      </c>
      <c r="AQ43" s="157">
        <v>3343.43</v>
      </c>
      <c r="AR43" s="151">
        <f t="shared" ref="AR43" si="71">(AQ43-AQ42)/AQ42</f>
        <v>8.9729018363777415E-6</v>
      </c>
      <c r="AU43" s="203"/>
      <c r="AV43" s="1" t="s">
        <v>23</v>
      </c>
      <c r="AW43" s="157">
        <v>3070.18</v>
      </c>
      <c r="AX43" s="182">
        <f t="shared" si="52"/>
        <v>0</v>
      </c>
    </row>
    <row r="44" spans="1:50" x14ac:dyDescent="0.25">
      <c r="A44" s="2">
        <v>2019</v>
      </c>
      <c r="B44" s="1" t="s">
        <v>24</v>
      </c>
      <c r="C44" s="1"/>
      <c r="D44" s="1">
        <v>763.95</v>
      </c>
      <c r="E44" s="157">
        <v>1504.79</v>
      </c>
      <c r="F44" s="156"/>
      <c r="G44" s="156">
        <v>949.66</v>
      </c>
      <c r="H44" s="157">
        <v>1504.79</v>
      </c>
      <c r="I44" s="157">
        <v>3098.6</v>
      </c>
      <c r="J44" s="157">
        <v>1504.79</v>
      </c>
      <c r="K44" s="157">
        <v>3098.6</v>
      </c>
      <c r="L44" s="157">
        <v>1504.79</v>
      </c>
      <c r="M44" s="164">
        <v>3718.36</v>
      </c>
      <c r="N44" s="164">
        <v>1805.75</v>
      </c>
      <c r="O44" s="164">
        <v>3718.36</v>
      </c>
      <c r="P44" s="170">
        <v>1805.75</v>
      </c>
      <c r="Q44" s="157">
        <v>3098.63</v>
      </c>
      <c r="R44" s="157">
        <v>1357.91</v>
      </c>
      <c r="S44" s="157">
        <v>3374.41</v>
      </c>
      <c r="T44" s="157">
        <v>1478.76</v>
      </c>
      <c r="U44" s="157">
        <v>3374.41</v>
      </c>
      <c r="V44" s="157">
        <v>1478.76</v>
      </c>
      <c r="Y44" s="203"/>
      <c r="Z44" s="1" t="s">
        <v>24</v>
      </c>
      <c r="AA44" s="1">
        <v>0</v>
      </c>
      <c r="AB44" s="157">
        <v>3098.6</v>
      </c>
      <c r="AC44" s="164">
        <v>3718.36</v>
      </c>
      <c r="AD44" s="157">
        <v>3098.63</v>
      </c>
      <c r="AE44" s="157">
        <v>3374.41</v>
      </c>
      <c r="AG44" s="203"/>
      <c r="AH44" s="1" t="s">
        <v>24</v>
      </c>
      <c r="AI44" s="1"/>
      <c r="AJ44" s="1"/>
      <c r="AK44" s="157">
        <v>3098.6</v>
      </c>
      <c r="AL44" s="151">
        <f t="shared" si="0"/>
        <v>9.2567862470604566E-3</v>
      </c>
      <c r="AM44" s="164">
        <v>3718.36</v>
      </c>
      <c r="AN44" s="151">
        <f t="shared" si="0"/>
        <v>9.2665476003062595E-3</v>
      </c>
      <c r="AO44" s="157">
        <v>3098.63</v>
      </c>
      <c r="AP44" s="151">
        <f t="shared" ref="AP44" si="72">(AO44-AO43)/AO43</f>
        <v>9.2665576611144218E-3</v>
      </c>
      <c r="AQ44" s="157">
        <v>3374.41</v>
      </c>
      <c r="AR44" s="151">
        <f t="shared" ref="AR44" si="73">(AQ44-AQ43)/AQ43</f>
        <v>9.2659334874664705E-3</v>
      </c>
      <c r="AU44" s="203"/>
      <c r="AV44" s="1" t="s">
        <v>24</v>
      </c>
      <c r="AW44" s="157">
        <v>3098.6</v>
      </c>
      <c r="AX44" s="182">
        <f t="shared" si="52"/>
        <v>9.2567862470604566E-3</v>
      </c>
    </row>
    <row r="45" spans="1:50" x14ac:dyDescent="0.25">
      <c r="A45" s="2">
        <v>2019</v>
      </c>
      <c r="B45" s="1" t="s">
        <v>25</v>
      </c>
      <c r="C45" s="1"/>
      <c r="D45" s="1">
        <v>767.29</v>
      </c>
      <c r="E45" s="157">
        <v>1531.21</v>
      </c>
      <c r="F45" s="156"/>
      <c r="G45" s="171">
        <v>953.7</v>
      </c>
      <c r="H45" s="157">
        <v>1531.21</v>
      </c>
      <c r="I45" s="157">
        <v>3108.21</v>
      </c>
      <c r="J45" s="157">
        <v>1531.21</v>
      </c>
      <c r="K45" s="157">
        <v>3108.21</v>
      </c>
      <c r="L45" s="157">
        <v>1531.21</v>
      </c>
      <c r="M45" s="164">
        <v>3729.85</v>
      </c>
      <c r="N45" s="164">
        <v>1837.45</v>
      </c>
      <c r="O45" s="164">
        <v>3729.85</v>
      </c>
      <c r="P45" s="170">
        <v>1837.45</v>
      </c>
      <c r="Q45" s="157">
        <v>3108.21</v>
      </c>
      <c r="R45" s="157">
        <v>1369.34</v>
      </c>
      <c r="S45" s="157">
        <v>3384.84</v>
      </c>
      <c r="T45" s="157">
        <v>1491.21</v>
      </c>
      <c r="U45" s="157">
        <v>3384.84</v>
      </c>
      <c r="V45" s="157">
        <v>1491.21</v>
      </c>
      <c r="Y45" s="203"/>
      <c r="Z45" s="1" t="s">
        <v>25</v>
      </c>
      <c r="AA45" s="1">
        <v>0</v>
      </c>
      <c r="AB45" s="157">
        <v>3108.21</v>
      </c>
      <c r="AC45" s="164">
        <v>3729.85</v>
      </c>
      <c r="AD45" s="157">
        <v>3108.21</v>
      </c>
      <c r="AE45" s="157">
        <v>3384.84</v>
      </c>
      <c r="AG45" s="203"/>
      <c r="AH45" s="1" t="s">
        <v>25</v>
      </c>
      <c r="AI45" s="1"/>
      <c r="AJ45" s="1"/>
      <c r="AK45" s="157">
        <v>3108.21</v>
      </c>
      <c r="AL45" s="151">
        <f t="shared" si="0"/>
        <v>3.1014006325437707E-3</v>
      </c>
      <c r="AM45" s="164">
        <v>3729.85</v>
      </c>
      <c r="AN45" s="151">
        <f t="shared" si="0"/>
        <v>3.0900719672112926E-3</v>
      </c>
      <c r="AO45" s="157">
        <v>3108.21</v>
      </c>
      <c r="AP45" s="151">
        <f t="shared" ref="AP45" si="74">(AO45-AO44)/AO44</f>
        <v>3.0916889076785313E-3</v>
      </c>
      <c r="AQ45" s="157">
        <v>3384.84</v>
      </c>
      <c r="AR45" s="151">
        <f t="shared" ref="AR45" si="75">(AQ45-AQ44)/AQ44</f>
        <v>3.0909107073533717E-3</v>
      </c>
      <c r="AU45" s="203"/>
      <c r="AV45" s="1" t="s">
        <v>25</v>
      </c>
      <c r="AW45" s="157">
        <v>3108.21</v>
      </c>
      <c r="AX45" s="182">
        <f t="shared" si="52"/>
        <v>3.1014006325437707E-3</v>
      </c>
    </row>
    <row r="46" spans="1:50" x14ac:dyDescent="0.25">
      <c r="A46" s="2">
        <v>2019</v>
      </c>
      <c r="B46" s="1" t="s">
        <v>28</v>
      </c>
      <c r="C46" s="1"/>
      <c r="D46" s="1">
        <v>771.13</v>
      </c>
      <c r="E46" s="157">
        <v>1531.21</v>
      </c>
      <c r="F46" s="156"/>
      <c r="G46" s="156">
        <v>958.45</v>
      </c>
      <c r="H46" s="157">
        <v>1531.21</v>
      </c>
      <c r="I46" s="157">
        <v>3108.21</v>
      </c>
      <c r="J46" s="157">
        <v>1531.21</v>
      </c>
      <c r="K46" s="157">
        <v>3108.21</v>
      </c>
      <c r="L46" s="157">
        <v>1531.21</v>
      </c>
      <c r="M46" s="164">
        <v>3729.85</v>
      </c>
      <c r="N46" s="164">
        <v>1837.45</v>
      </c>
      <c r="O46" s="164">
        <v>3729.85</v>
      </c>
      <c r="P46" s="170">
        <v>1837.45</v>
      </c>
      <c r="Q46" s="157">
        <v>3108.21</v>
      </c>
      <c r="R46" s="157">
        <v>1369.34</v>
      </c>
      <c r="S46" s="157">
        <v>3384.84</v>
      </c>
      <c r="T46" s="157">
        <v>1491.21</v>
      </c>
      <c r="U46" s="157">
        <v>3384.84</v>
      </c>
      <c r="V46" s="157">
        <v>1491.21</v>
      </c>
      <c r="Y46" s="203"/>
      <c r="Z46" s="1" t="s">
        <v>28</v>
      </c>
      <c r="AA46" s="1">
        <v>0</v>
      </c>
      <c r="AB46" s="157">
        <v>3108.21</v>
      </c>
      <c r="AC46" s="164">
        <v>3729.85</v>
      </c>
      <c r="AD46" s="157">
        <v>3108.21</v>
      </c>
      <c r="AE46" s="157">
        <v>3384.84</v>
      </c>
      <c r="AG46" s="203"/>
      <c r="AH46" s="1" t="s">
        <v>28</v>
      </c>
      <c r="AI46" s="1"/>
      <c r="AJ46" s="1"/>
      <c r="AK46" s="157">
        <v>3108.21</v>
      </c>
      <c r="AL46" s="151">
        <f t="shared" si="0"/>
        <v>0</v>
      </c>
      <c r="AM46" s="164">
        <v>3729.85</v>
      </c>
      <c r="AN46" s="151">
        <f t="shared" si="0"/>
        <v>0</v>
      </c>
      <c r="AO46" s="157">
        <v>3108.21</v>
      </c>
      <c r="AP46" s="151">
        <f t="shared" ref="AP46" si="76">(AO46-AO45)/AO45</f>
        <v>0</v>
      </c>
      <c r="AQ46" s="157">
        <v>3384.84</v>
      </c>
      <c r="AR46" s="151">
        <f t="shared" ref="AR46" si="77">(AQ46-AQ45)/AQ45</f>
        <v>0</v>
      </c>
      <c r="AU46" s="203"/>
      <c r="AV46" s="1" t="s">
        <v>28</v>
      </c>
      <c r="AW46" s="157">
        <v>3108.21</v>
      </c>
      <c r="AX46" s="182">
        <f t="shared" si="52"/>
        <v>0</v>
      </c>
    </row>
    <row r="47" spans="1:50" x14ac:dyDescent="0.25">
      <c r="A47" s="2">
        <v>2019</v>
      </c>
      <c r="B47" s="1" t="s">
        <v>29</v>
      </c>
      <c r="C47" s="1"/>
      <c r="D47" s="1">
        <v>773.64</v>
      </c>
      <c r="E47" s="157">
        <v>1605.45</v>
      </c>
      <c r="F47" s="156"/>
      <c r="G47" s="156">
        <v>961.37</v>
      </c>
      <c r="H47" s="157">
        <v>1605.45</v>
      </c>
      <c r="I47" s="157">
        <v>3125.57</v>
      </c>
      <c r="J47" s="157">
        <v>1605.45</v>
      </c>
      <c r="K47" s="157">
        <v>3125.57</v>
      </c>
      <c r="L47" s="157">
        <v>1605.45</v>
      </c>
      <c r="M47" s="164">
        <v>3750.68</v>
      </c>
      <c r="N47" s="164">
        <v>1926.54</v>
      </c>
      <c r="O47" s="164">
        <v>3750.68</v>
      </c>
      <c r="P47" s="170">
        <v>1926.54</v>
      </c>
      <c r="Q47" s="157">
        <v>3125.57</v>
      </c>
      <c r="R47" s="157">
        <v>1426.51</v>
      </c>
      <c r="S47" s="157">
        <v>3403.75</v>
      </c>
      <c r="T47" s="157">
        <v>1553.47</v>
      </c>
      <c r="U47" s="157">
        <v>3403.75</v>
      </c>
      <c r="V47" s="157">
        <v>1553.47</v>
      </c>
      <c r="Y47" s="203"/>
      <c r="Z47" s="1" t="s">
        <v>29</v>
      </c>
      <c r="AA47" s="1">
        <v>0</v>
      </c>
      <c r="AB47" s="157">
        <v>3125.57</v>
      </c>
      <c r="AC47" s="164">
        <v>3750.68</v>
      </c>
      <c r="AD47" s="157">
        <v>3125.57</v>
      </c>
      <c r="AE47" s="157">
        <v>3403.75</v>
      </c>
      <c r="AG47" s="203"/>
      <c r="AH47" s="1" t="s">
        <v>29</v>
      </c>
      <c r="AI47" s="1"/>
      <c r="AJ47" s="1"/>
      <c r="AK47" s="157">
        <v>3125.57</v>
      </c>
      <c r="AL47" s="151">
        <f t="shared" si="0"/>
        <v>5.5852082066527448E-3</v>
      </c>
      <c r="AM47" s="164">
        <v>3750.68</v>
      </c>
      <c r="AN47" s="151">
        <f t="shared" si="0"/>
        <v>5.5846749869297501E-3</v>
      </c>
      <c r="AO47" s="157">
        <v>3125.57</v>
      </c>
      <c r="AP47" s="151">
        <f t="shared" ref="AP47" si="78">(AO47-AO46)/AO46</f>
        <v>5.5852082066527448E-3</v>
      </c>
      <c r="AQ47" s="157">
        <v>3403.75</v>
      </c>
      <c r="AR47" s="151">
        <f t="shared" ref="AR47" si="79">(AQ47-AQ46)/AQ46</f>
        <v>5.5866747024969727E-3</v>
      </c>
      <c r="AU47" s="203"/>
      <c r="AV47" s="1" t="s">
        <v>29</v>
      </c>
      <c r="AW47" s="157">
        <v>3125.57</v>
      </c>
      <c r="AX47" s="182">
        <f t="shared" si="52"/>
        <v>5.5852082066527448E-3</v>
      </c>
    </row>
    <row r="48" spans="1:50" x14ac:dyDescent="0.25">
      <c r="A48" s="2">
        <v>2019</v>
      </c>
      <c r="B48" s="1" t="s">
        <v>30</v>
      </c>
      <c r="C48" s="1"/>
      <c r="D48" s="1">
        <v>775.74</v>
      </c>
      <c r="E48" s="157">
        <v>1611.98</v>
      </c>
      <c r="F48" s="156"/>
      <c r="G48" s="156">
        <v>963.87</v>
      </c>
      <c r="H48" s="157">
        <v>1611.98</v>
      </c>
      <c r="I48" s="157">
        <v>3129.96</v>
      </c>
      <c r="J48" s="157">
        <v>1611.98</v>
      </c>
      <c r="K48" s="157">
        <v>3129.96</v>
      </c>
      <c r="L48" s="157">
        <v>1611.98</v>
      </c>
      <c r="M48" s="164">
        <v>3755.95</v>
      </c>
      <c r="N48" s="164">
        <v>1934.38</v>
      </c>
      <c r="O48" s="164">
        <v>3755.95</v>
      </c>
      <c r="P48" s="170">
        <v>1934.38</v>
      </c>
      <c r="Q48" s="157">
        <v>3129.96</v>
      </c>
      <c r="R48" s="157">
        <v>1430.85</v>
      </c>
      <c r="S48" s="157">
        <v>3408.53</v>
      </c>
      <c r="T48" s="157">
        <v>1558.2</v>
      </c>
      <c r="U48" s="157">
        <v>3408.53</v>
      </c>
      <c r="V48" s="157">
        <v>1558.2</v>
      </c>
      <c r="Y48" s="203"/>
      <c r="Z48" s="1" t="s">
        <v>30</v>
      </c>
      <c r="AA48" s="1">
        <v>0</v>
      </c>
      <c r="AB48" s="157">
        <v>3129.96</v>
      </c>
      <c r="AC48" s="164">
        <v>3755.95</v>
      </c>
      <c r="AD48" s="157">
        <v>3129.96</v>
      </c>
      <c r="AE48" s="157">
        <v>3408.53</v>
      </c>
      <c r="AG48" s="203"/>
      <c r="AH48" s="1" t="s">
        <v>30</v>
      </c>
      <c r="AI48" s="1"/>
      <c r="AJ48" s="1"/>
      <c r="AK48" s="157">
        <v>3129.96</v>
      </c>
      <c r="AL48" s="151">
        <f t="shared" si="0"/>
        <v>1.4045438112087946E-3</v>
      </c>
      <c r="AM48" s="164">
        <v>3755.95</v>
      </c>
      <c r="AN48" s="151">
        <f t="shared" si="0"/>
        <v>1.4050785457570313E-3</v>
      </c>
      <c r="AO48" s="157">
        <v>3129.96</v>
      </c>
      <c r="AP48" s="151">
        <f t="shared" ref="AP48" si="80">(AO48-AO47)/AO47</f>
        <v>1.4045438112087946E-3</v>
      </c>
      <c r="AQ48" s="157">
        <v>3408.53</v>
      </c>
      <c r="AR48" s="151">
        <f t="shared" ref="AR48" si="81">(AQ48-AQ47)/AQ47</f>
        <v>1.4043334557473962E-3</v>
      </c>
      <c r="AU48" s="203"/>
      <c r="AV48" s="1" t="s">
        <v>30</v>
      </c>
      <c r="AW48" s="157">
        <v>3129.96</v>
      </c>
      <c r="AX48" s="182">
        <f t="shared" si="52"/>
        <v>1.4045438112087946E-3</v>
      </c>
    </row>
    <row r="49" spans="1:50" x14ac:dyDescent="0.25">
      <c r="A49" s="2">
        <v>2019</v>
      </c>
      <c r="B49" s="1" t="s">
        <v>31</v>
      </c>
      <c r="C49" s="1"/>
      <c r="D49" s="1">
        <v>777.52</v>
      </c>
      <c r="E49" s="157">
        <v>1628.08</v>
      </c>
      <c r="F49" s="156"/>
      <c r="G49" s="156">
        <v>965.97</v>
      </c>
      <c r="H49" s="157">
        <v>1628.08</v>
      </c>
      <c r="I49" s="157">
        <v>3133.06</v>
      </c>
      <c r="J49" s="157">
        <v>1628.08</v>
      </c>
      <c r="K49" s="157">
        <v>3133.06</v>
      </c>
      <c r="L49" s="160">
        <v>1628.08</v>
      </c>
      <c r="M49" s="164">
        <v>3759.67</v>
      </c>
      <c r="N49" s="170">
        <v>1953.7</v>
      </c>
      <c r="O49" s="164">
        <v>3759.67</v>
      </c>
      <c r="P49" s="170">
        <v>1953.7</v>
      </c>
      <c r="Q49" s="157">
        <v>3133.06</v>
      </c>
      <c r="R49" s="157">
        <v>1445.86</v>
      </c>
      <c r="S49" s="157">
        <v>3411.9</v>
      </c>
      <c r="T49" s="157">
        <v>1574.54</v>
      </c>
      <c r="U49" s="157">
        <v>3411.9</v>
      </c>
      <c r="V49" s="157">
        <v>1574.54</v>
      </c>
      <c r="Y49" s="203"/>
      <c r="Z49" s="1" t="s">
        <v>31</v>
      </c>
      <c r="AA49" s="1">
        <v>0</v>
      </c>
      <c r="AB49" s="157">
        <v>3133.06</v>
      </c>
      <c r="AC49" s="164">
        <v>3759.67</v>
      </c>
      <c r="AD49" s="157">
        <v>3133.06</v>
      </c>
      <c r="AE49" s="157">
        <v>3411.9</v>
      </c>
      <c r="AG49" s="203"/>
      <c r="AH49" s="1" t="s">
        <v>31</v>
      </c>
      <c r="AI49" s="1"/>
      <c r="AJ49" s="1"/>
      <c r="AK49" s="157">
        <v>3133.06</v>
      </c>
      <c r="AL49" s="151">
        <f t="shared" si="0"/>
        <v>9.904279926899733E-4</v>
      </c>
      <c r="AM49" s="164">
        <v>3759.67</v>
      </c>
      <c r="AN49" s="151">
        <f t="shared" si="0"/>
        <v>9.9042852008153861E-4</v>
      </c>
      <c r="AO49" s="157">
        <v>3133.06</v>
      </c>
      <c r="AP49" s="151">
        <f t="shared" ref="AP49" si="82">(AO49-AO48)/AO48</f>
        <v>9.904279926899733E-4</v>
      </c>
      <c r="AQ49" s="157">
        <v>3411.9</v>
      </c>
      <c r="AR49" s="151">
        <f t="shared" ref="AR49" si="83">(AQ49-AQ48)/AQ48</f>
        <v>9.8869600678295057E-4</v>
      </c>
      <c r="AU49" s="203"/>
      <c r="AV49" s="1" t="s">
        <v>31</v>
      </c>
      <c r="AW49" s="157">
        <v>3133.06</v>
      </c>
      <c r="AX49" s="182">
        <f t="shared" si="52"/>
        <v>9.904279926899733E-4</v>
      </c>
    </row>
    <row r="50" spans="1:50" x14ac:dyDescent="0.25">
      <c r="A50" s="2">
        <v>2019</v>
      </c>
      <c r="B50" s="1" t="s">
        <v>32</v>
      </c>
      <c r="C50" s="1"/>
      <c r="D50" s="1">
        <v>800.94</v>
      </c>
      <c r="E50" s="157">
        <v>1701.51</v>
      </c>
      <c r="F50" s="156"/>
      <c r="G50" s="156">
        <v>995.22</v>
      </c>
      <c r="H50" s="157">
        <v>1701.51</v>
      </c>
      <c r="I50" s="157">
        <v>3131.9</v>
      </c>
      <c r="J50" s="157">
        <v>1701.51</v>
      </c>
      <c r="K50" s="157">
        <v>3131.9</v>
      </c>
      <c r="L50" s="157">
        <v>1701.51</v>
      </c>
      <c r="M50" s="164">
        <v>3758.28</v>
      </c>
      <c r="N50" s="164">
        <v>2041.81</v>
      </c>
      <c r="O50" s="164">
        <v>3758.28</v>
      </c>
      <c r="P50" s="170">
        <v>2041.81</v>
      </c>
      <c r="Q50" s="157">
        <v>3131.9</v>
      </c>
      <c r="R50" s="157">
        <v>1516.91</v>
      </c>
      <c r="S50" s="157">
        <v>3410.64</v>
      </c>
      <c r="T50" s="157">
        <v>1651.91</v>
      </c>
      <c r="U50" s="157">
        <v>3410.64</v>
      </c>
      <c r="V50" s="157">
        <v>1651.91</v>
      </c>
      <c r="Y50" s="203"/>
      <c r="Z50" s="1" t="s">
        <v>32</v>
      </c>
      <c r="AA50" s="1">
        <v>0</v>
      </c>
      <c r="AB50" s="157">
        <v>3131.9</v>
      </c>
      <c r="AC50" s="164">
        <v>3758.28</v>
      </c>
      <c r="AD50" s="157">
        <v>3131.9</v>
      </c>
      <c r="AE50" s="157">
        <v>3410.64</v>
      </c>
      <c r="AG50" s="203"/>
      <c r="AH50" s="1" t="s">
        <v>32</v>
      </c>
      <c r="AI50" s="1"/>
      <c r="AJ50" s="1"/>
      <c r="AK50" s="157">
        <v>3131.9</v>
      </c>
      <c r="AL50" s="151">
        <f t="shared" si="0"/>
        <v>-3.7024506393106243E-4</v>
      </c>
      <c r="AM50" s="164">
        <v>3758.28</v>
      </c>
      <c r="AN50" s="151">
        <f t="shared" si="0"/>
        <v>-3.6971329930549031E-4</v>
      </c>
      <c r="AO50" s="157">
        <v>3131.9</v>
      </c>
      <c r="AP50" s="151">
        <f t="shared" ref="AP50" si="84">(AO50-AO49)/AO49</f>
        <v>-3.7024506393106243E-4</v>
      </c>
      <c r="AQ50" s="157">
        <v>3410.64</v>
      </c>
      <c r="AR50" s="151">
        <f t="shared" ref="AR50" si="85">(AQ50-AQ49)/AQ49</f>
        <v>-3.6929570034298142E-4</v>
      </c>
      <c r="AU50" s="203"/>
      <c r="AV50" s="1" t="s">
        <v>32</v>
      </c>
      <c r="AW50" s="157">
        <v>3131.9</v>
      </c>
      <c r="AX50" s="182">
        <f t="shared" si="52"/>
        <v>-3.7024506393106243E-4</v>
      </c>
    </row>
    <row r="51" spans="1:50" x14ac:dyDescent="0.25">
      <c r="A51" s="2">
        <v>2019</v>
      </c>
      <c r="B51" s="1" t="s">
        <v>33</v>
      </c>
      <c r="C51" s="1"/>
      <c r="D51" s="1">
        <v>802.72</v>
      </c>
      <c r="E51" s="157">
        <v>1701.51</v>
      </c>
      <c r="F51" s="156"/>
      <c r="G51" s="156">
        <v>997.41</v>
      </c>
      <c r="H51" s="157">
        <v>1701.51</v>
      </c>
      <c r="I51" s="157">
        <v>3131.9</v>
      </c>
      <c r="J51" s="157">
        <v>1701.51</v>
      </c>
      <c r="K51" s="158">
        <v>3131.9</v>
      </c>
      <c r="L51" s="164">
        <v>1701.51</v>
      </c>
      <c r="M51" s="164">
        <v>3758.28</v>
      </c>
      <c r="N51" s="164">
        <v>2041.81</v>
      </c>
      <c r="O51" s="167">
        <v>3758.28</v>
      </c>
      <c r="P51" s="157">
        <v>2041.81</v>
      </c>
      <c r="Q51" s="157">
        <v>3131.9</v>
      </c>
      <c r="R51" s="157">
        <v>1516.91</v>
      </c>
      <c r="S51" s="157">
        <v>3410.64</v>
      </c>
      <c r="T51" s="157">
        <v>1651.91</v>
      </c>
      <c r="U51" s="157">
        <v>3410.64</v>
      </c>
      <c r="V51" s="157">
        <v>1651.91</v>
      </c>
      <c r="Y51" s="203"/>
      <c r="Z51" s="1" t="s">
        <v>33</v>
      </c>
      <c r="AA51" s="1">
        <v>0</v>
      </c>
      <c r="AB51" s="157">
        <v>3131.9</v>
      </c>
      <c r="AC51" s="164">
        <v>3758.28</v>
      </c>
      <c r="AD51" s="157">
        <v>3131.9</v>
      </c>
      <c r="AE51" s="157">
        <v>3410.64</v>
      </c>
      <c r="AG51" s="203"/>
      <c r="AH51" s="1" t="s">
        <v>33</v>
      </c>
      <c r="AI51" s="1"/>
      <c r="AJ51" s="1"/>
      <c r="AK51" s="157">
        <v>3131.9</v>
      </c>
      <c r="AL51" s="151">
        <f t="shared" si="0"/>
        <v>0</v>
      </c>
      <c r="AM51" s="164">
        <v>3758.28</v>
      </c>
      <c r="AN51" s="151">
        <f t="shared" si="0"/>
        <v>0</v>
      </c>
      <c r="AO51" s="157">
        <v>3131.9</v>
      </c>
      <c r="AP51" s="151">
        <f t="shared" ref="AP51" si="86">(AO51-AO50)/AO50</f>
        <v>0</v>
      </c>
      <c r="AQ51" s="157">
        <v>3410.64</v>
      </c>
      <c r="AR51" s="151">
        <f t="shared" ref="AR51" si="87">(AQ51-AQ50)/AQ50</f>
        <v>0</v>
      </c>
      <c r="AU51" s="203"/>
      <c r="AV51" s="1" t="s">
        <v>33</v>
      </c>
      <c r="AW51" s="157">
        <v>3131.9</v>
      </c>
      <c r="AX51" s="182">
        <f t="shared" si="52"/>
        <v>0</v>
      </c>
    </row>
    <row r="52" spans="1:50" x14ac:dyDescent="0.25">
      <c r="A52" s="2">
        <v>2019</v>
      </c>
      <c r="B52" s="1" t="s">
        <v>34</v>
      </c>
      <c r="C52" s="1"/>
      <c r="D52" s="1">
        <v>804.04</v>
      </c>
      <c r="E52" s="157">
        <v>1664.59</v>
      </c>
      <c r="F52" s="156"/>
      <c r="G52" s="156">
        <v>999.03</v>
      </c>
      <c r="H52" s="157">
        <v>1664.59</v>
      </c>
      <c r="I52" s="157">
        <v>3136.14</v>
      </c>
      <c r="J52" s="157">
        <v>1664.59</v>
      </c>
      <c r="K52" s="158">
        <v>3136.14</v>
      </c>
      <c r="L52" s="164">
        <v>1664.59</v>
      </c>
      <c r="M52" s="164">
        <v>3763.37</v>
      </c>
      <c r="N52" s="164">
        <v>1997.51</v>
      </c>
      <c r="O52" s="157">
        <v>3763.37</v>
      </c>
      <c r="P52" s="157">
        <v>1997.51</v>
      </c>
      <c r="Q52" s="157">
        <v>3136.14</v>
      </c>
      <c r="R52" s="157">
        <v>1456.65</v>
      </c>
      <c r="S52" s="157">
        <v>3415.26</v>
      </c>
      <c r="T52" s="157">
        <v>1586.29</v>
      </c>
      <c r="U52" s="157">
        <v>3415.26</v>
      </c>
      <c r="V52" s="157">
        <v>1586.29</v>
      </c>
      <c r="Y52" s="204"/>
      <c r="Z52" s="1" t="s">
        <v>34</v>
      </c>
      <c r="AA52" s="1">
        <v>0</v>
      </c>
      <c r="AB52" s="157">
        <v>3136.14</v>
      </c>
      <c r="AC52" s="164">
        <v>3763.37</v>
      </c>
      <c r="AD52" s="157">
        <v>3136.14</v>
      </c>
      <c r="AE52" s="157">
        <v>3415.26</v>
      </c>
      <c r="AG52" s="204"/>
      <c r="AH52" s="1" t="s">
        <v>34</v>
      </c>
      <c r="AI52" s="1"/>
      <c r="AJ52" s="1"/>
      <c r="AK52" s="157">
        <v>3136.14</v>
      </c>
      <c r="AL52" s="151">
        <f t="shared" si="0"/>
        <v>1.3538107857849169E-3</v>
      </c>
      <c r="AM52" s="164">
        <v>3763.37</v>
      </c>
      <c r="AN52" s="151">
        <f t="shared" si="0"/>
        <v>1.3543429441126502E-3</v>
      </c>
      <c r="AO52" s="157">
        <v>3136.14</v>
      </c>
      <c r="AP52" s="151">
        <f t="shared" ref="AP52" si="88">(AO52-AO51)/AO51</f>
        <v>1.3538107857849169E-3</v>
      </c>
      <c r="AQ52" s="157">
        <v>3415.26</v>
      </c>
      <c r="AR52" s="151">
        <f t="shared" ref="AR52" si="89">(AQ52-AQ51)/AQ51</f>
        <v>1.3545844768138372E-3</v>
      </c>
      <c r="AU52" s="204"/>
      <c r="AV52" s="1" t="s">
        <v>34</v>
      </c>
      <c r="AW52" s="157">
        <v>3136.14</v>
      </c>
      <c r="AX52" s="182">
        <f t="shared" si="52"/>
        <v>1.3538107857849169E-3</v>
      </c>
    </row>
    <row r="53" spans="1:50" x14ac:dyDescent="0.25">
      <c r="A53" s="2">
        <v>2020</v>
      </c>
      <c r="B53" s="1" t="s">
        <v>16</v>
      </c>
      <c r="C53" s="1"/>
      <c r="D53" s="1">
        <v>804.82</v>
      </c>
      <c r="E53" s="73">
        <v>1709.03</v>
      </c>
      <c r="F53" s="2"/>
      <c r="G53" s="73">
        <v>1000.08</v>
      </c>
      <c r="H53" s="73">
        <v>1709.03</v>
      </c>
      <c r="I53" s="73">
        <v>3135.6</v>
      </c>
      <c r="J53" s="73">
        <v>1709.03</v>
      </c>
      <c r="K53" s="73">
        <v>3135.6</v>
      </c>
      <c r="L53" s="86">
        <v>1709.03</v>
      </c>
      <c r="M53" s="86">
        <v>3762.72</v>
      </c>
      <c r="N53" s="86">
        <v>2050.84</v>
      </c>
      <c r="O53" s="73">
        <v>3762.72</v>
      </c>
      <c r="P53" s="73">
        <v>2050.84</v>
      </c>
      <c r="Q53" s="73">
        <v>3135.6</v>
      </c>
      <c r="R53" s="73">
        <v>1486.16</v>
      </c>
      <c r="S53" s="73">
        <v>3414.67</v>
      </c>
      <c r="T53" s="73">
        <v>1618.43</v>
      </c>
      <c r="U53" s="73">
        <v>3414.67</v>
      </c>
      <c r="V53" s="73">
        <v>1618.43</v>
      </c>
      <c r="Y53" s="202">
        <v>2020</v>
      </c>
      <c r="Z53" s="1" t="s">
        <v>16</v>
      </c>
      <c r="AA53" s="1">
        <v>0</v>
      </c>
      <c r="AB53" s="157">
        <v>3135.6</v>
      </c>
      <c r="AC53" s="167">
        <v>3762.72</v>
      </c>
      <c r="AD53" s="157">
        <v>3135.6</v>
      </c>
      <c r="AE53" s="157">
        <v>3414.67</v>
      </c>
      <c r="AG53" s="202">
        <v>2020</v>
      </c>
      <c r="AH53" s="1" t="s">
        <v>16</v>
      </c>
      <c r="AI53" s="1"/>
      <c r="AJ53" s="1"/>
      <c r="AK53" s="157">
        <v>3135.6</v>
      </c>
      <c r="AL53" s="151">
        <f t="shared" si="0"/>
        <v>-1.7218619066749688E-4</v>
      </c>
      <c r="AM53" s="167">
        <v>3762.72</v>
      </c>
      <c r="AN53" s="151">
        <f t="shared" si="0"/>
        <v>-1.7271753773880617E-4</v>
      </c>
      <c r="AO53" s="157">
        <v>3135.6</v>
      </c>
      <c r="AP53" s="151">
        <f t="shared" ref="AP53" si="90">(AO53-AO52)/AO52</f>
        <v>-1.7218619066749688E-4</v>
      </c>
      <c r="AQ53" s="157">
        <v>3414.67</v>
      </c>
      <c r="AR53" s="151">
        <f t="shared" ref="AR53" si="91">(AQ53-AQ52)/AQ52</f>
        <v>-1.7275405093613531E-4</v>
      </c>
      <c r="AU53" s="202">
        <v>2020</v>
      </c>
      <c r="AV53" s="1" t="s">
        <v>16</v>
      </c>
      <c r="AW53" s="157">
        <v>3135.6</v>
      </c>
      <c r="AX53" s="182">
        <f t="shared" si="52"/>
        <v>-1.7218619066749688E-4</v>
      </c>
    </row>
    <row r="54" spans="1:50" x14ac:dyDescent="0.25">
      <c r="A54" s="2">
        <v>2020</v>
      </c>
      <c r="B54" s="1" t="s">
        <v>22</v>
      </c>
      <c r="C54" s="1"/>
      <c r="D54" s="1">
        <v>806.87</v>
      </c>
      <c r="E54" s="73">
        <v>1650.61</v>
      </c>
      <c r="F54" s="2"/>
      <c r="G54" s="73">
        <v>1002.56</v>
      </c>
      <c r="H54" s="73">
        <v>1650.61</v>
      </c>
      <c r="I54" s="73">
        <v>3139.49</v>
      </c>
      <c r="J54" s="84">
        <v>1650.61</v>
      </c>
      <c r="K54" s="73">
        <v>3139.49</v>
      </c>
      <c r="L54" s="73">
        <v>1650.61</v>
      </c>
      <c r="M54" s="73">
        <v>3767.39</v>
      </c>
      <c r="N54" s="73">
        <v>1980.73</v>
      </c>
      <c r="O54" s="73">
        <v>3767.39</v>
      </c>
      <c r="P54" s="73">
        <v>1980.73</v>
      </c>
      <c r="Q54" s="73">
        <v>3139.49</v>
      </c>
      <c r="R54" s="73">
        <v>1418.44</v>
      </c>
      <c r="S54" s="73">
        <v>3418.9</v>
      </c>
      <c r="T54" s="73">
        <v>1544.68</v>
      </c>
      <c r="U54" s="73">
        <v>3418.9</v>
      </c>
      <c r="V54" s="73">
        <v>1544.68</v>
      </c>
      <c r="Y54" s="203"/>
      <c r="Z54" s="1" t="s">
        <v>22</v>
      </c>
      <c r="AA54" s="1">
        <v>0</v>
      </c>
      <c r="AB54" s="157">
        <v>3139.49</v>
      </c>
      <c r="AC54" s="157">
        <v>3767.39</v>
      </c>
      <c r="AD54" s="157">
        <v>3139.49</v>
      </c>
      <c r="AE54" s="157">
        <v>3418.9</v>
      </c>
      <c r="AG54" s="203"/>
      <c r="AH54" s="1" t="s">
        <v>22</v>
      </c>
      <c r="AI54" s="1"/>
      <c r="AJ54" s="1"/>
      <c r="AK54" s="157">
        <v>3139.49</v>
      </c>
      <c r="AL54" s="151">
        <f t="shared" si="0"/>
        <v>1.2405919122336626E-3</v>
      </c>
      <c r="AM54" s="157">
        <v>3767.39</v>
      </c>
      <c r="AN54" s="151">
        <f t="shared" si="0"/>
        <v>1.2411234426159994E-3</v>
      </c>
      <c r="AO54" s="157">
        <v>3139.49</v>
      </c>
      <c r="AP54" s="151">
        <f t="shared" ref="AP54" si="92">(AO54-AO53)/AO53</f>
        <v>1.2405919122336626E-3</v>
      </c>
      <c r="AQ54" s="157">
        <v>3418.9</v>
      </c>
      <c r="AR54" s="151">
        <f t="shared" ref="AR54" si="93">(AQ54-AQ53)/AQ53</f>
        <v>1.2387727071722942E-3</v>
      </c>
      <c r="AU54" s="203"/>
      <c r="AV54" s="1" t="s">
        <v>22</v>
      </c>
      <c r="AW54" s="157">
        <v>3139.49</v>
      </c>
      <c r="AX54" s="182">
        <f t="shared" si="52"/>
        <v>1.2405919122336626E-3</v>
      </c>
    </row>
    <row r="55" spans="1:50" x14ac:dyDescent="0.25">
      <c r="A55" s="2">
        <v>2020</v>
      </c>
      <c r="B55" s="1" t="s">
        <v>23</v>
      </c>
      <c r="C55" s="1"/>
      <c r="D55" s="1">
        <v>852.93</v>
      </c>
      <c r="E55" s="73">
        <v>1826.91</v>
      </c>
      <c r="F55" s="2"/>
      <c r="G55" s="73">
        <v>1061.29</v>
      </c>
      <c r="H55" s="73">
        <v>1826.91</v>
      </c>
      <c r="I55" s="73">
        <v>3148.85</v>
      </c>
      <c r="J55" s="73">
        <v>1826.91</v>
      </c>
      <c r="K55" s="73">
        <v>3148.85</v>
      </c>
      <c r="L55" s="73">
        <v>1826.91</v>
      </c>
      <c r="M55" s="73">
        <v>3778.62</v>
      </c>
      <c r="N55" s="73">
        <v>2192.29</v>
      </c>
      <c r="O55" s="73">
        <v>3778.62</v>
      </c>
      <c r="P55" s="73">
        <v>2192.29</v>
      </c>
      <c r="Q55" s="73">
        <v>3148.85</v>
      </c>
      <c r="R55" s="73">
        <v>1548.98</v>
      </c>
      <c r="S55" s="73">
        <v>3429.1</v>
      </c>
      <c r="T55" s="73">
        <v>1686.84</v>
      </c>
      <c r="U55" s="73">
        <v>3429.1</v>
      </c>
      <c r="V55" s="73">
        <v>1686.84</v>
      </c>
      <c r="Y55" s="203"/>
      <c r="Z55" s="1" t="s">
        <v>23</v>
      </c>
      <c r="AA55" s="1">
        <v>0</v>
      </c>
      <c r="AB55" s="73">
        <v>3148.85</v>
      </c>
      <c r="AC55" s="73">
        <v>3778.62</v>
      </c>
      <c r="AD55" s="73">
        <v>3148.85</v>
      </c>
      <c r="AE55" s="73">
        <v>3429.1</v>
      </c>
      <c r="AG55" s="203"/>
      <c r="AH55" s="1" t="s">
        <v>23</v>
      </c>
      <c r="AI55" s="1"/>
      <c r="AJ55" s="1"/>
      <c r="AK55" s="73">
        <v>3148.85</v>
      </c>
      <c r="AL55" s="151">
        <f t="shared" si="0"/>
        <v>2.9813759559674112E-3</v>
      </c>
      <c r="AM55" s="73">
        <v>3778.62</v>
      </c>
      <c r="AN55" s="151">
        <f t="shared" si="0"/>
        <v>2.9808435017346278E-3</v>
      </c>
      <c r="AO55" s="73">
        <v>3148.85</v>
      </c>
      <c r="AP55" s="151">
        <f t="shared" ref="AP55" si="94">(AO55-AO54)/AO54</f>
        <v>2.9813759559674112E-3</v>
      </c>
      <c r="AQ55" s="73">
        <v>3429.1</v>
      </c>
      <c r="AR55" s="151">
        <f t="shared" ref="AR55" si="95">(AQ55-AQ54)/AQ54</f>
        <v>2.983415718505899E-3</v>
      </c>
      <c r="AU55" s="203"/>
      <c r="AV55" s="1" t="s">
        <v>23</v>
      </c>
      <c r="AW55" s="73">
        <v>3148.85</v>
      </c>
      <c r="AX55" s="182">
        <f t="shared" si="52"/>
        <v>2.9813759559674112E-3</v>
      </c>
    </row>
    <row r="56" spans="1:50" x14ac:dyDescent="0.25">
      <c r="A56" s="2">
        <v>2020</v>
      </c>
      <c r="B56" s="1" t="s">
        <v>24</v>
      </c>
      <c r="C56" s="1"/>
      <c r="D56" s="1">
        <v>879.72</v>
      </c>
      <c r="E56" s="73">
        <v>1894.88</v>
      </c>
      <c r="F56" s="2"/>
      <c r="G56" s="73">
        <v>1095.25</v>
      </c>
      <c r="H56" s="73">
        <v>1894.88</v>
      </c>
      <c r="I56" s="73">
        <v>3165.97</v>
      </c>
      <c r="J56" s="73">
        <v>1894.88</v>
      </c>
      <c r="K56" s="73">
        <v>3165.97</v>
      </c>
      <c r="L56" s="73">
        <v>1894.88</v>
      </c>
      <c r="M56" s="73">
        <v>3799.16</v>
      </c>
      <c r="N56" s="73">
        <v>2273.86</v>
      </c>
      <c r="O56" s="73">
        <v>3799.16</v>
      </c>
      <c r="P56" s="73">
        <v>2273.86</v>
      </c>
      <c r="Q56" s="73">
        <v>3165.97</v>
      </c>
      <c r="R56" s="73">
        <v>1626.69</v>
      </c>
      <c r="S56" s="73">
        <v>3447.74</v>
      </c>
      <c r="T56" s="73">
        <v>1771.47</v>
      </c>
      <c r="U56" s="73">
        <v>3447.74</v>
      </c>
      <c r="V56" s="73">
        <v>1771.47</v>
      </c>
      <c r="Y56" s="203"/>
      <c r="Z56" s="1" t="s">
        <v>24</v>
      </c>
      <c r="AA56" s="1">
        <v>0</v>
      </c>
      <c r="AB56" s="73">
        <v>3165.97</v>
      </c>
      <c r="AC56" s="73">
        <v>3799.16</v>
      </c>
      <c r="AD56" s="73">
        <v>3165.97</v>
      </c>
      <c r="AE56" s="73">
        <v>3447.74</v>
      </c>
      <c r="AG56" s="203"/>
      <c r="AH56" s="1" t="s">
        <v>24</v>
      </c>
      <c r="AI56" s="1"/>
      <c r="AJ56" s="1"/>
      <c r="AK56" s="73">
        <v>3165.97</v>
      </c>
      <c r="AL56" s="151">
        <f t="shared" si="0"/>
        <v>5.4369055369420235E-3</v>
      </c>
      <c r="AM56" s="73">
        <v>3799.16</v>
      </c>
      <c r="AN56" s="151">
        <f t="shared" si="0"/>
        <v>5.435846949415386E-3</v>
      </c>
      <c r="AO56" s="73">
        <v>3165.97</v>
      </c>
      <c r="AP56" s="151">
        <f t="shared" ref="AP56" si="96">(AO56-AO55)/AO55</f>
        <v>5.4369055369420235E-3</v>
      </c>
      <c r="AQ56" s="73">
        <v>3447.74</v>
      </c>
      <c r="AR56" s="151">
        <f t="shared" ref="AR56" si="97">(AQ56-AQ55)/AQ55</f>
        <v>5.4358286430841538E-3</v>
      </c>
      <c r="AU56" s="203"/>
      <c r="AV56" s="1" t="s">
        <v>24</v>
      </c>
      <c r="AW56" s="73">
        <v>3165.97</v>
      </c>
      <c r="AX56" s="182">
        <f t="shared" si="52"/>
        <v>5.4369055369420235E-3</v>
      </c>
    </row>
    <row r="57" spans="1:50" x14ac:dyDescent="0.25">
      <c r="A57" s="2">
        <v>2020</v>
      </c>
      <c r="B57" s="1" t="s">
        <v>25</v>
      </c>
      <c r="C57" s="1"/>
      <c r="D57" s="1">
        <v>964.42</v>
      </c>
      <c r="E57" s="73">
        <v>2105.6</v>
      </c>
      <c r="F57" s="2"/>
      <c r="G57" s="73">
        <v>1201.4000000000001</v>
      </c>
      <c r="H57" s="73">
        <v>2105.6</v>
      </c>
      <c r="I57" s="73">
        <v>3179.89</v>
      </c>
      <c r="J57" s="73">
        <v>2105.6</v>
      </c>
      <c r="K57" s="73">
        <v>3179.89</v>
      </c>
      <c r="L57" s="73">
        <v>2105.6</v>
      </c>
      <c r="M57" s="73">
        <v>3815.87</v>
      </c>
      <c r="N57" s="73">
        <v>2526.7199999999998</v>
      </c>
      <c r="O57" s="73">
        <v>3815.87</v>
      </c>
      <c r="P57" s="73">
        <v>2526.7199999999998</v>
      </c>
      <c r="Q57" s="73">
        <v>3179.89</v>
      </c>
      <c r="R57" s="73">
        <v>1845.69</v>
      </c>
      <c r="S57" s="73">
        <v>3462.9</v>
      </c>
      <c r="T57" s="73">
        <v>2009.96</v>
      </c>
      <c r="U57" s="73">
        <v>3462.9</v>
      </c>
      <c r="V57" s="73">
        <v>2009.96</v>
      </c>
      <c r="Y57" s="203"/>
      <c r="Z57" s="1" t="s">
        <v>25</v>
      </c>
      <c r="AA57" s="1">
        <v>0</v>
      </c>
      <c r="AB57" s="73">
        <v>3179.89</v>
      </c>
      <c r="AC57" s="73">
        <v>3815.87</v>
      </c>
      <c r="AD57" s="73">
        <v>3179.89</v>
      </c>
      <c r="AE57" s="73">
        <v>3462.9</v>
      </c>
      <c r="AG57" s="203"/>
      <c r="AH57" s="1" t="s">
        <v>25</v>
      </c>
      <c r="AI57" s="1"/>
      <c r="AJ57" s="1"/>
      <c r="AK57" s="73">
        <v>3179.89</v>
      </c>
      <c r="AL57" s="151">
        <f t="shared" si="0"/>
        <v>4.3967567601714717E-3</v>
      </c>
      <c r="AM57" s="73">
        <v>3815.87</v>
      </c>
      <c r="AN57" s="151">
        <f t="shared" si="0"/>
        <v>4.3983406858358262E-3</v>
      </c>
      <c r="AO57" s="73">
        <v>3179.89</v>
      </c>
      <c r="AP57" s="151">
        <f t="shared" ref="AP57" si="98">(AO57-AO56)/AO56</f>
        <v>4.3967567601714717E-3</v>
      </c>
      <c r="AQ57" s="73">
        <v>3462.9</v>
      </c>
      <c r="AR57" s="151">
        <f t="shared" ref="AR57" si="99">(AQ57-AQ56)/AQ56</f>
        <v>4.397083306745958E-3</v>
      </c>
      <c r="AU57" s="203"/>
      <c r="AV57" s="1" t="s">
        <v>25</v>
      </c>
      <c r="AW57" s="73">
        <v>3179.89</v>
      </c>
      <c r="AX57" s="182">
        <f t="shared" si="52"/>
        <v>4.3967567601714717E-3</v>
      </c>
    </row>
    <row r="58" spans="1:50" x14ac:dyDescent="0.25">
      <c r="A58" s="2">
        <v>2020</v>
      </c>
      <c r="B58" s="1" t="s">
        <v>28</v>
      </c>
      <c r="C58" s="1"/>
      <c r="D58" s="1">
        <v>965.89</v>
      </c>
      <c r="E58" s="73">
        <v>1938.62</v>
      </c>
      <c r="F58" s="2"/>
      <c r="G58" s="73">
        <v>1203.42</v>
      </c>
      <c r="H58" s="73">
        <v>1938.62</v>
      </c>
      <c r="I58" s="73">
        <v>3180.95</v>
      </c>
      <c r="J58" s="73">
        <v>1938.62</v>
      </c>
      <c r="K58" s="73">
        <v>3180.95</v>
      </c>
      <c r="L58" s="73">
        <v>1938.62</v>
      </c>
      <c r="M58" s="73">
        <v>3817.14</v>
      </c>
      <c r="N58" s="73">
        <v>2326.34</v>
      </c>
      <c r="O58" s="73">
        <v>3817.14</v>
      </c>
      <c r="P58" s="73">
        <v>2326.34</v>
      </c>
      <c r="Q58" s="73">
        <v>3180.95</v>
      </c>
      <c r="R58" s="73">
        <v>1673.95</v>
      </c>
      <c r="S58" s="73">
        <v>3464.05</v>
      </c>
      <c r="T58" s="73">
        <v>1822.93</v>
      </c>
      <c r="U58" s="73">
        <v>3464.05</v>
      </c>
      <c r="V58" s="73">
        <v>1822.93</v>
      </c>
      <c r="Y58" s="203"/>
      <c r="Z58" s="1" t="s">
        <v>28</v>
      </c>
      <c r="AA58" s="1">
        <v>0</v>
      </c>
      <c r="AB58" s="73">
        <v>3180.95</v>
      </c>
      <c r="AC58" s="73">
        <v>3817.14</v>
      </c>
      <c r="AD58" s="73">
        <v>3180.95</v>
      </c>
      <c r="AE58" s="73">
        <v>3464.05</v>
      </c>
      <c r="AG58" s="203"/>
      <c r="AH58" s="1" t="s">
        <v>28</v>
      </c>
      <c r="AI58" s="1"/>
      <c r="AJ58" s="1"/>
      <c r="AK58" s="73">
        <v>3180.95</v>
      </c>
      <c r="AL58" s="151">
        <f t="shared" si="0"/>
        <v>3.3334486413050311E-4</v>
      </c>
      <c r="AM58" s="73">
        <v>3817.14</v>
      </c>
      <c r="AN58" s="151">
        <f t="shared" si="0"/>
        <v>3.32820562545365E-4</v>
      </c>
      <c r="AO58" s="73">
        <v>3180.95</v>
      </c>
      <c r="AP58" s="151">
        <f t="shared" ref="AP58" si="100">(AO58-AO57)/AO57</f>
        <v>3.3334486413050311E-4</v>
      </c>
      <c r="AQ58" s="73">
        <v>3464.05</v>
      </c>
      <c r="AR58" s="151">
        <f t="shared" ref="AR58" si="101">(AQ58-AQ57)/AQ57</f>
        <v>3.3209159952643475E-4</v>
      </c>
      <c r="AU58" s="203"/>
      <c r="AV58" s="1" t="s">
        <v>28</v>
      </c>
      <c r="AW58" s="73">
        <v>3180.95</v>
      </c>
      <c r="AX58" s="182">
        <f t="shared" si="52"/>
        <v>3.3334486413050311E-4</v>
      </c>
    </row>
    <row r="59" spans="1:50" x14ac:dyDescent="0.25">
      <c r="A59" s="2">
        <v>2020</v>
      </c>
      <c r="B59" s="1" t="s">
        <v>29</v>
      </c>
      <c r="C59" s="1"/>
      <c r="D59" s="1">
        <v>962.78</v>
      </c>
      <c r="E59" s="73">
        <v>1964.48</v>
      </c>
      <c r="F59" s="2"/>
      <c r="G59" s="73">
        <v>1199.53</v>
      </c>
      <c r="H59" s="73">
        <v>1964.48</v>
      </c>
      <c r="I59" s="73">
        <v>3166.7</v>
      </c>
      <c r="J59" s="73">
        <v>1964.48</v>
      </c>
      <c r="K59" s="73">
        <v>3166.7</v>
      </c>
      <c r="L59" s="73">
        <v>1964.48</v>
      </c>
      <c r="M59" s="73">
        <v>3800.04</v>
      </c>
      <c r="N59" s="73">
        <v>2357.38</v>
      </c>
      <c r="O59" s="73">
        <v>3800.04</v>
      </c>
      <c r="P59" s="73">
        <v>2357.38</v>
      </c>
      <c r="Q59" s="73">
        <v>3166.7</v>
      </c>
      <c r="R59" s="73">
        <v>1698.71</v>
      </c>
      <c r="S59" s="73">
        <v>3448.5</v>
      </c>
      <c r="T59" s="73">
        <v>1849.9</v>
      </c>
      <c r="U59" s="73">
        <v>3448.5</v>
      </c>
      <c r="V59" s="73">
        <v>1849.9</v>
      </c>
      <c r="Y59" s="203"/>
      <c r="Z59" s="1" t="s">
        <v>29</v>
      </c>
      <c r="AA59" s="1">
        <v>0</v>
      </c>
      <c r="AB59" s="73">
        <v>3166.7</v>
      </c>
      <c r="AC59" s="73">
        <v>3800.04</v>
      </c>
      <c r="AD59" s="73">
        <v>3166.7</v>
      </c>
      <c r="AE59" s="73">
        <v>3448.5</v>
      </c>
      <c r="AG59" s="203"/>
      <c r="AH59" s="1" t="s">
        <v>29</v>
      </c>
      <c r="AI59" s="1"/>
      <c r="AJ59" s="1"/>
      <c r="AK59" s="73">
        <v>3166.7</v>
      </c>
      <c r="AL59" s="151">
        <f t="shared" si="0"/>
        <v>-4.4797937723007279E-3</v>
      </c>
      <c r="AM59" s="73">
        <v>3800.04</v>
      </c>
      <c r="AN59" s="151">
        <f t="shared" si="0"/>
        <v>-4.4797937723007044E-3</v>
      </c>
      <c r="AO59" s="73">
        <v>3166.7</v>
      </c>
      <c r="AP59" s="151">
        <f t="shared" ref="AP59" si="102">(AO59-AO58)/AO58</f>
        <v>-4.4797937723007279E-3</v>
      </c>
      <c r="AQ59" s="73">
        <v>3448.5</v>
      </c>
      <c r="AR59" s="151">
        <f t="shared" ref="AR59" si="103">(AQ59-AQ58)/AQ58</f>
        <v>-4.4889652285619959E-3</v>
      </c>
      <c r="AU59" s="203"/>
      <c r="AV59" s="1" t="s">
        <v>29</v>
      </c>
      <c r="AW59" s="73">
        <v>3166.7</v>
      </c>
      <c r="AX59" s="182">
        <f t="shared" si="52"/>
        <v>-4.4797937723007279E-3</v>
      </c>
    </row>
    <row r="60" spans="1:50" x14ac:dyDescent="0.25">
      <c r="A60" s="2">
        <v>2020</v>
      </c>
      <c r="B60" s="1" t="s">
        <v>30</v>
      </c>
      <c r="C60" s="1"/>
      <c r="D60" s="1">
        <v>892.76</v>
      </c>
      <c r="E60" s="73">
        <v>1894.88</v>
      </c>
      <c r="F60" s="2"/>
      <c r="G60" s="73">
        <v>1107.55</v>
      </c>
      <c r="H60" s="73">
        <v>1894.88</v>
      </c>
      <c r="I60" s="73">
        <v>3151.01</v>
      </c>
      <c r="J60" s="73">
        <v>1894.88</v>
      </c>
      <c r="K60" s="73">
        <v>3151.01</v>
      </c>
      <c r="L60" s="73">
        <v>1894.88</v>
      </c>
      <c r="M60" s="73">
        <v>3781.21</v>
      </c>
      <c r="N60" s="73">
        <v>2369.04</v>
      </c>
      <c r="O60" s="73">
        <v>3781.21</v>
      </c>
      <c r="P60" s="73">
        <v>2369.04</v>
      </c>
      <c r="Q60" s="73">
        <v>3151.01</v>
      </c>
      <c r="R60" s="73">
        <v>1684.4</v>
      </c>
      <c r="S60" s="73">
        <v>3431.45</v>
      </c>
      <c r="T60" s="73">
        <v>1834.36</v>
      </c>
      <c r="U60" s="73">
        <v>3431.45</v>
      </c>
      <c r="V60" s="73">
        <v>1834.36</v>
      </c>
      <c r="Y60" s="203"/>
      <c r="Z60" s="1" t="s">
        <v>30</v>
      </c>
      <c r="AA60" s="1">
        <v>0</v>
      </c>
      <c r="AB60" s="157">
        <v>3151.01</v>
      </c>
      <c r="AC60" s="157">
        <v>3781.21</v>
      </c>
      <c r="AD60" s="157">
        <v>3151.01</v>
      </c>
      <c r="AE60" s="157">
        <v>3431.45</v>
      </c>
      <c r="AG60" s="203"/>
      <c r="AH60" s="1" t="s">
        <v>30</v>
      </c>
      <c r="AI60" s="1"/>
      <c r="AJ60" s="1"/>
      <c r="AK60" s="157">
        <v>3151.01</v>
      </c>
      <c r="AL60" s="151">
        <f t="shared" si="0"/>
        <v>-4.9546846875294787E-3</v>
      </c>
      <c r="AM60" s="157">
        <v>3781.21</v>
      </c>
      <c r="AN60" s="151">
        <f t="shared" si="0"/>
        <v>-4.9552109977789513E-3</v>
      </c>
      <c r="AO60" s="157">
        <v>3151.01</v>
      </c>
      <c r="AP60" s="151">
        <f t="shared" ref="AP60" si="104">(AO60-AO59)/AO59</f>
        <v>-4.9546846875294787E-3</v>
      </c>
      <c r="AQ60" s="157">
        <v>3431.45</v>
      </c>
      <c r="AR60" s="151">
        <f t="shared" ref="AR60" si="105">(AQ60-AQ59)/AQ59</f>
        <v>-4.9441786283892074E-3</v>
      </c>
      <c r="AU60" s="203"/>
      <c r="AV60" s="1" t="s">
        <v>30</v>
      </c>
      <c r="AW60" s="157">
        <v>3151.01</v>
      </c>
      <c r="AX60" s="182">
        <f t="shared" si="52"/>
        <v>-4.9546846875294787E-3</v>
      </c>
    </row>
    <row r="61" spans="1:50" x14ac:dyDescent="0.25">
      <c r="A61" s="2">
        <v>2020</v>
      </c>
      <c r="B61" s="1" t="s">
        <v>31</v>
      </c>
      <c r="C61" s="1"/>
      <c r="D61" s="1">
        <v>896.33</v>
      </c>
      <c r="E61" s="73">
        <v>1903.88</v>
      </c>
      <c r="F61" s="2"/>
      <c r="G61" s="73">
        <v>1109.77</v>
      </c>
      <c r="H61" s="73">
        <v>1903.88</v>
      </c>
      <c r="I61" s="157">
        <v>3147.07</v>
      </c>
      <c r="J61" s="157">
        <v>1886.5</v>
      </c>
      <c r="K61" s="157">
        <v>3147.07</v>
      </c>
      <c r="L61" s="157">
        <v>1886.5</v>
      </c>
      <c r="M61" s="157">
        <v>3776.48</v>
      </c>
      <c r="N61" s="157">
        <v>2263.8000000000002</v>
      </c>
      <c r="O61" s="157">
        <v>3776.48</v>
      </c>
      <c r="P61" s="157">
        <v>2263.8000000000002</v>
      </c>
      <c r="Q61" s="157">
        <v>3147.07</v>
      </c>
      <c r="R61" s="157">
        <v>1590.9</v>
      </c>
      <c r="S61" s="157">
        <v>3427.16</v>
      </c>
      <c r="T61" s="157">
        <v>1732.49</v>
      </c>
      <c r="U61" s="157">
        <v>3427.16</v>
      </c>
      <c r="V61" s="157">
        <v>1732.49</v>
      </c>
      <c r="Y61" s="203"/>
      <c r="Z61" s="1" t="s">
        <v>31</v>
      </c>
      <c r="AA61" s="1">
        <v>0</v>
      </c>
      <c r="AB61" s="157">
        <v>3147.07</v>
      </c>
      <c r="AC61" s="157">
        <v>3776.48</v>
      </c>
      <c r="AD61" s="157">
        <v>3147.07</v>
      </c>
      <c r="AE61" s="157">
        <v>3427.16</v>
      </c>
      <c r="AG61" s="203"/>
      <c r="AH61" s="1" t="s">
        <v>31</v>
      </c>
      <c r="AI61" s="1"/>
      <c r="AJ61" s="1"/>
      <c r="AK61" s="157">
        <v>3147.07</v>
      </c>
      <c r="AL61" s="151">
        <f t="shared" si="0"/>
        <v>-1.250392731219531E-3</v>
      </c>
      <c r="AM61" s="157">
        <v>3776.48</v>
      </c>
      <c r="AN61" s="151">
        <f t="shared" si="0"/>
        <v>-1.2509223238064053E-3</v>
      </c>
      <c r="AO61" s="157">
        <v>3147.07</v>
      </c>
      <c r="AP61" s="151">
        <f t="shared" ref="AP61" si="106">(AO61-AO60)/AO60</f>
        <v>-1.250392731219531E-3</v>
      </c>
      <c r="AQ61" s="157">
        <v>3427.16</v>
      </c>
      <c r="AR61" s="151">
        <f t="shared" ref="AR61" si="107">(AQ61-AQ60)/AQ60</f>
        <v>-1.2502003526206017E-3</v>
      </c>
      <c r="AU61" s="203"/>
      <c r="AV61" s="1" t="s">
        <v>31</v>
      </c>
      <c r="AW61" s="157">
        <v>3147.07</v>
      </c>
      <c r="AX61" s="182">
        <f t="shared" si="52"/>
        <v>-1.250392731219531E-3</v>
      </c>
    </row>
    <row r="62" spans="1:50" x14ac:dyDescent="0.25">
      <c r="A62" s="2">
        <v>2020</v>
      </c>
      <c r="B62" s="1" t="s">
        <v>32</v>
      </c>
      <c r="C62" s="1"/>
      <c r="D62" s="1">
        <v>896.85</v>
      </c>
      <c r="E62" s="73">
        <v>1912.92</v>
      </c>
      <c r="F62" s="2"/>
      <c r="G62" s="73">
        <v>1112.26</v>
      </c>
      <c r="H62" s="73">
        <v>1912.92</v>
      </c>
      <c r="I62" s="157">
        <v>3147.07</v>
      </c>
      <c r="J62" s="157">
        <v>1886.5</v>
      </c>
      <c r="K62" s="157">
        <v>3147.07</v>
      </c>
      <c r="L62" s="157">
        <v>1886.5</v>
      </c>
      <c r="M62" s="157">
        <v>3776.48</v>
      </c>
      <c r="N62" s="157">
        <v>2263.8000000000002</v>
      </c>
      <c r="O62" s="157">
        <v>3776.48</v>
      </c>
      <c r="P62" s="157">
        <v>2263.8000000000002</v>
      </c>
      <c r="Q62" s="157">
        <v>3147.07</v>
      </c>
      <c r="R62" s="157">
        <v>1590.9</v>
      </c>
      <c r="S62" s="157">
        <v>3427.16</v>
      </c>
      <c r="T62" s="157">
        <v>1732.49</v>
      </c>
      <c r="U62" s="157">
        <v>3427.16</v>
      </c>
      <c r="V62" s="157">
        <v>1732.49</v>
      </c>
      <c r="Y62" s="203"/>
      <c r="Z62" s="1" t="s">
        <v>32</v>
      </c>
      <c r="AA62" s="1">
        <v>0</v>
      </c>
      <c r="AB62" s="157">
        <v>3147.07</v>
      </c>
      <c r="AC62" s="157">
        <v>3776.48</v>
      </c>
      <c r="AD62" s="157">
        <v>3147.07</v>
      </c>
      <c r="AE62" s="157">
        <v>3427.16</v>
      </c>
      <c r="AG62" s="203"/>
      <c r="AH62" s="1" t="s">
        <v>32</v>
      </c>
      <c r="AI62" s="1"/>
      <c r="AJ62" s="1"/>
      <c r="AK62" s="157">
        <v>3147.07</v>
      </c>
      <c r="AL62" s="151">
        <f t="shared" si="0"/>
        <v>0</v>
      </c>
      <c r="AM62" s="157">
        <v>3776.48</v>
      </c>
      <c r="AN62" s="151">
        <f t="shared" si="0"/>
        <v>0</v>
      </c>
      <c r="AO62" s="157">
        <v>3147.07</v>
      </c>
      <c r="AP62" s="151">
        <f t="shared" ref="AP62" si="108">(AO62-AO61)/AO61</f>
        <v>0</v>
      </c>
      <c r="AQ62" s="157">
        <v>3427.16</v>
      </c>
      <c r="AR62" s="151">
        <f t="shared" ref="AR62" si="109">(AQ62-AQ61)/AQ61</f>
        <v>0</v>
      </c>
      <c r="AU62" s="203"/>
      <c r="AV62" s="1" t="s">
        <v>32</v>
      </c>
      <c r="AW62" s="157">
        <v>3147.07</v>
      </c>
      <c r="AX62" s="182">
        <f t="shared" si="52"/>
        <v>0</v>
      </c>
    </row>
    <row r="63" spans="1:50" x14ac:dyDescent="0.25">
      <c r="A63" s="2">
        <v>2020</v>
      </c>
      <c r="B63" s="1" t="s">
        <v>33</v>
      </c>
      <c r="C63" s="1"/>
      <c r="D63" s="1">
        <v>897.59</v>
      </c>
      <c r="E63" s="73">
        <v>1922.01</v>
      </c>
      <c r="F63" s="2"/>
      <c r="G63" s="73">
        <v>1111.96</v>
      </c>
      <c r="H63" s="73">
        <v>1922.01</v>
      </c>
      <c r="I63" s="157">
        <v>3148.81</v>
      </c>
      <c r="J63" s="162">
        <v>1917.55</v>
      </c>
      <c r="K63" s="157">
        <v>3148.81</v>
      </c>
      <c r="L63" s="162">
        <v>1917.55</v>
      </c>
      <c r="M63" s="157">
        <v>3778.57</v>
      </c>
      <c r="N63" s="157">
        <v>2301.06</v>
      </c>
      <c r="O63" s="157">
        <v>3778.57</v>
      </c>
      <c r="P63" s="157">
        <v>2301.06</v>
      </c>
      <c r="Q63" s="157">
        <v>3148.81</v>
      </c>
      <c r="R63" s="157">
        <v>1629.39</v>
      </c>
      <c r="S63" s="157">
        <v>3429.05</v>
      </c>
      <c r="T63" s="157">
        <v>1774.41</v>
      </c>
      <c r="U63" s="157">
        <v>3429.05</v>
      </c>
      <c r="V63" s="157">
        <v>1774.41</v>
      </c>
      <c r="Y63" s="203"/>
      <c r="Z63" s="1" t="s">
        <v>33</v>
      </c>
      <c r="AA63" s="1">
        <v>0</v>
      </c>
      <c r="AB63" s="157">
        <v>3148.81</v>
      </c>
      <c r="AC63" s="157">
        <v>3778.57</v>
      </c>
      <c r="AD63" s="157">
        <v>3148.81</v>
      </c>
      <c r="AE63" s="157">
        <v>3429.05</v>
      </c>
      <c r="AG63" s="203"/>
      <c r="AH63" s="1" t="s">
        <v>33</v>
      </c>
      <c r="AI63" s="1"/>
      <c r="AJ63" s="1"/>
      <c r="AK63" s="160">
        <v>3148.81</v>
      </c>
      <c r="AL63" s="151">
        <f t="shared" si="0"/>
        <v>5.5289523270844992E-4</v>
      </c>
      <c r="AM63" s="157">
        <v>3778.57</v>
      </c>
      <c r="AN63" s="151">
        <f t="shared" si="0"/>
        <v>5.5342541202393382E-4</v>
      </c>
      <c r="AO63" s="157">
        <v>3148.81</v>
      </c>
      <c r="AP63" s="151">
        <f t="shared" ref="AP63" si="110">(AO63-AO62)/AO62</f>
        <v>5.5289523270844992E-4</v>
      </c>
      <c r="AQ63" s="157">
        <v>3429.05</v>
      </c>
      <c r="AR63" s="151">
        <f t="shared" ref="AR63" si="111">(AQ63-AQ62)/AQ62</f>
        <v>5.514770247086006E-4</v>
      </c>
      <c r="AU63" s="203"/>
      <c r="AV63" s="1" t="s">
        <v>33</v>
      </c>
      <c r="AW63" s="160">
        <v>3148.81</v>
      </c>
      <c r="AX63" s="182">
        <f t="shared" si="52"/>
        <v>5.5289523270844992E-4</v>
      </c>
    </row>
    <row r="64" spans="1:50" x14ac:dyDescent="0.25">
      <c r="A64" s="2">
        <v>2020</v>
      </c>
      <c r="B64" s="1" t="s">
        <v>34</v>
      </c>
      <c r="C64" s="1"/>
      <c r="D64" s="1">
        <v>890.17</v>
      </c>
      <c r="E64" s="73">
        <v>1931.14</v>
      </c>
      <c r="F64" s="2"/>
      <c r="G64" s="73">
        <v>1106.6400000000001</v>
      </c>
      <c r="H64" s="73">
        <v>1931.14</v>
      </c>
      <c r="I64" s="84">
        <v>3143</v>
      </c>
      <c r="J64" s="84">
        <v>1942.58</v>
      </c>
      <c r="K64" s="84">
        <v>3143</v>
      </c>
      <c r="L64" s="84">
        <v>1942.58</v>
      </c>
      <c r="M64" s="73">
        <v>3771.6</v>
      </c>
      <c r="N64" s="73">
        <v>2331.1</v>
      </c>
      <c r="O64" s="73">
        <v>3771.6</v>
      </c>
      <c r="P64" s="73">
        <v>2331.1</v>
      </c>
      <c r="Q64" s="73">
        <v>3143</v>
      </c>
      <c r="R64" s="73">
        <v>1658.6</v>
      </c>
      <c r="S64" s="73">
        <v>3422.73</v>
      </c>
      <c r="T64" s="73">
        <v>1806.24</v>
      </c>
      <c r="U64" s="73">
        <v>3422.73</v>
      </c>
      <c r="V64" s="73">
        <v>1806.24</v>
      </c>
      <c r="Y64" s="204"/>
      <c r="Z64" s="1" t="s">
        <v>34</v>
      </c>
      <c r="AA64" s="1">
        <v>0</v>
      </c>
      <c r="AB64" s="160">
        <v>3143</v>
      </c>
      <c r="AC64" s="157">
        <v>3771.6</v>
      </c>
      <c r="AD64" s="157">
        <v>3143</v>
      </c>
      <c r="AE64" s="157">
        <v>3422.73</v>
      </c>
      <c r="AG64" s="204"/>
      <c r="AH64" s="1" t="s">
        <v>34</v>
      </c>
      <c r="AI64" s="1"/>
      <c r="AJ64" s="7"/>
      <c r="AK64" s="164">
        <v>3143</v>
      </c>
      <c r="AL64" s="176">
        <f t="shared" si="0"/>
        <v>-1.8451414978991891E-3</v>
      </c>
      <c r="AM64" s="157">
        <v>3771.6</v>
      </c>
      <c r="AN64" s="151">
        <f t="shared" si="0"/>
        <v>-1.8446131737668626E-3</v>
      </c>
      <c r="AO64" s="157">
        <v>3143</v>
      </c>
      <c r="AP64" s="151">
        <f t="shared" ref="AP64" si="112">(AO64-AO63)/AO63</f>
        <v>-1.8451414978991891E-3</v>
      </c>
      <c r="AQ64" s="157">
        <v>3422.73</v>
      </c>
      <c r="AR64" s="151">
        <f t="shared" ref="AR64" si="113">(AQ64-AQ63)/AQ63</f>
        <v>-1.8430760706318553E-3</v>
      </c>
      <c r="AU64" s="204"/>
      <c r="AV64" s="1" t="s">
        <v>34</v>
      </c>
      <c r="AW64" s="164">
        <v>3143</v>
      </c>
      <c r="AX64" s="183">
        <f t="shared" si="52"/>
        <v>-1.8451414978991891E-3</v>
      </c>
    </row>
    <row r="65" spans="1:54" x14ac:dyDescent="0.25">
      <c r="A65" s="2"/>
      <c r="B65" s="4"/>
      <c r="C65" s="4"/>
      <c r="D65" s="4"/>
      <c r="E65" s="5"/>
      <c r="F65" s="5"/>
      <c r="G65" s="5"/>
      <c r="H65" s="10"/>
      <c r="I65" s="16"/>
      <c r="J65" s="16"/>
      <c r="K65" s="16"/>
      <c r="L65" s="16"/>
      <c r="M65" s="5"/>
      <c r="N65" s="5"/>
      <c r="O65" s="5"/>
      <c r="P65" s="5"/>
      <c r="Q65" s="5"/>
      <c r="R65" s="5"/>
      <c r="S65" s="5"/>
      <c r="T65" s="5"/>
      <c r="U65" s="5"/>
      <c r="V65" s="5"/>
      <c r="Y65" s="106"/>
      <c r="Z65" s="4"/>
      <c r="AA65" s="1"/>
      <c r="AB65" s="16"/>
      <c r="AC65" s="5"/>
      <c r="AD65" s="5"/>
      <c r="AE65" s="5"/>
    </row>
    <row r="66" spans="1:54" x14ac:dyDescent="0.25">
      <c r="B66" s="52" t="s">
        <v>457</v>
      </c>
      <c r="C66" s="14"/>
      <c r="D66" s="50">
        <f>MAX(D5:D65)</f>
        <v>965.89</v>
      </c>
      <c r="E66" s="50">
        <f>MAX(E5:E65)</f>
        <v>2105.6</v>
      </c>
      <c r="F66" s="50"/>
      <c r="G66" s="50">
        <f t="shared" ref="G66:V66" si="114">MAX(G5:G65)</f>
        <v>1203.42</v>
      </c>
      <c r="H66" s="50">
        <f t="shared" si="114"/>
        <v>2105.6</v>
      </c>
      <c r="I66" s="50">
        <f t="shared" si="114"/>
        <v>3180.95</v>
      </c>
      <c r="J66" s="50">
        <f t="shared" si="114"/>
        <v>2105.6</v>
      </c>
      <c r="K66" s="50">
        <f t="shared" si="114"/>
        <v>3180.95</v>
      </c>
      <c r="L66" s="50">
        <f t="shared" si="114"/>
        <v>2105.6</v>
      </c>
      <c r="M66" s="50">
        <f t="shared" si="114"/>
        <v>3817.14</v>
      </c>
      <c r="N66" s="50">
        <f t="shared" si="114"/>
        <v>2526.7199999999998</v>
      </c>
      <c r="O66" s="50">
        <f t="shared" si="114"/>
        <v>3817.14</v>
      </c>
      <c r="P66" s="50">
        <f t="shared" si="114"/>
        <v>2526.7199999999998</v>
      </c>
      <c r="Q66" s="50">
        <f t="shared" si="114"/>
        <v>3180.95</v>
      </c>
      <c r="R66" s="50">
        <f t="shared" si="114"/>
        <v>1845.69</v>
      </c>
      <c r="S66" s="50">
        <f t="shared" si="114"/>
        <v>3464.05</v>
      </c>
      <c r="T66" s="50">
        <f t="shared" si="114"/>
        <v>2009.96</v>
      </c>
      <c r="U66" s="50">
        <f t="shared" si="114"/>
        <v>3464.05</v>
      </c>
      <c r="V66" s="50">
        <f t="shared" si="114"/>
        <v>2009.96</v>
      </c>
      <c r="Z66" s="52" t="s">
        <v>457</v>
      </c>
      <c r="AA66" s="1">
        <v>0</v>
      </c>
      <c r="AB66" s="50">
        <f>MAX(AB5:AB65)</f>
        <v>3180.95</v>
      </c>
      <c r="AC66" s="50">
        <f>MAX(AC5:AC65)</f>
        <v>3817.14</v>
      </c>
      <c r="AD66" s="50">
        <f>MAX(AD5:AD65)</f>
        <v>3180.95</v>
      </c>
      <c r="AE66" s="50">
        <f>MAX(AE5:AE65)</f>
        <v>3464.05</v>
      </c>
    </row>
    <row r="67" spans="1:54" x14ac:dyDescent="0.25">
      <c r="B67" s="52" t="s">
        <v>458</v>
      </c>
      <c r="C67" s="14"/>
      <c r="D67" s="50">
        <f>MIN(D5:D65)</f>
        <v>602.65</v>
      </c>
      <c r="E67" s="50">
        <f>MIN(E5:E65)</f>
        <v>1161.96</v>
      </c>
      <c r="F67" s="50"/>
      <c r="G67" s="50">
        <f t="shared" ref="G67:V67" si="115">MIN(G5:G65)</f>
        <v>750.42</v>
      </c>
      <c r="H67" s="50">
        <f t="shared" si="115"/>
        <v>1161.96</v>
      </c>
      <c r="I67" s="50">
        <f t="shared" si="115"/>
        <v>2813.85</v>
      </c>
      <c r="J67" s="50">
        <f t="shared" si="115"/>
        <v>1161.96</v>
      </c>
      <c r="K67" s="50">
        <f t="shared" si="115"/>
        <v>2813.85</v>
      </c>
      <c r="L67" s="50">
        <f t="shared" si="115"/>
        <v>1161.96</v>
      </c>
      <c r="M67" s="50">
        <f t="shared" si="115"/>
        <v>3376.62</v>
      </c>
      <c r="N67" s="50">
        <f t="shared" si="115"/>
        <v>1394.35</v>
      </c>
      <c r="O67" s="50">
        <f t="shared" si="115"/>
        <v>3376.62</v>
      </c>
      <c r="P67" s="50">
        <f t="shared" si="115"/>
        <v>1394.35</v>
      </c>
      <c r="Q67" s="50">
        <f t="shared" si="115"/>
        <v>2813.85</v>
      </c>
      <c r="R67" s="50">
        <f t="shared" si="115"/>
        <v>1161.96</v>
      </c>
      <c r="S67" s="50">
        <f t="shared" si="115"/>
        <v>3064.28</v>
      </c>
      <c r="T67" s="50">
        <f t="shared" si="115"/>
        <v>1265.3699999999999</v>
      </c>
      <c r="U67" s="50">
        <f t="shared" si="115"/>
        <v>3064.28</v>
      </c>
      <c r="V67" s="50">
        <f t="shared" si="115"/>
        <v>1265.3699999999999</v>
      </c>
      <c r="Z67" s="52" t="s">
        <v>458</v>
      </c>
      <c r="AA67" s="1">
        <v>0</v>
      </c>
      <c r="AB67" s="50">
        <f>MIN(AB5:AB65)</f>
        <v>2813.85</v>
      </c>
      <c r="AC67" s="50">
        <f>MIN(AC5:AC65)</f>
        <v>3376.62</v>
      </c>
      <c r="AD67" s="50">
        <f>MIN(AD5:AD65)</f>
        <v>2813.85</v>
      </c>
      <c r="AE67" s="50">
        <f>MIN(AE5:AE65)</f>
        <v>3064.28</v>
      </c>
    </row>
    <row r="68" spans="1:54" x14ac:dyDescent="0.25">
      <c r="B68" s="52" t="s">
        <v>456</v>
      </c>
      <c r="C68" s="14"/>
      <c r="D68" s="50">
        <f>AVERAGE(D5:D65)</f>
        <v>739.81796610169511</v>
      </c>
      <c r="E68" s="50">
        <f>AVERAGE(E5:E65)</f>
        <v>1488.5766101694919</v>
      </c>
      <c r="F68" s="50"/>
      <c r="G68" s="50">
        <f t="shared" ref="G68:V68" si="116">AVERAGE(G5:G65)</f>
        <v>917.14983050847479</v>
      </c>
      <c r="H68" s="50">
        <f t="shared" si="116"/>
        <v>1488.5766101694919</v>
      </c>
      <c r="I68" s="50">
        <f t="shared" si="116"/>
        <v>3045.7362711864421</v>
      </c>
      <c r="J68" s="50">
        <f t="shared" si="116"/>
        <v>1487.9525423728819</v>
      </c>
      <c r="K68" s="50">
        <f t="shared" si="116"/>
        <v>3045.7362711864421</v>
      </c>
      <c r="L68" s="50">
        <f t="shared" si="116"/>
        <v>1487.9525423728819</v>
      </c>
      <c r="M68" s="50">
        <f t="shared" si="116"/>
        <v>3654.8861016949163</v>
      </c>
      <c r="N68" s="50">
        <f t="shared" si="116"/>
        <v>1787.1564406779655</v>
      </c>
      <c r="O68" s="50">
        <f t="shared" si="116"/>
        <v>3654.8861016949163</v>
      </c>
      <c r="P68" s="50">
        <f t="shared" si="116"/>
        <v>1787.1564406779655</v>
      </c>
      <c r="Q68" s="50">
        <f t="shared" si="116"/>
        <v>3045.737288135595</v>
      </c>
      <c r="R68" s="50">
        <f t="shared" si="116"/>
        <v>1388.7181355932203</v>
      </c>
      <c r="S68" s="50">
        <f t="shared" si="116"/>
        <v>3316.3336206896552</v>
      </c>
      <c r="T68" s="50">
        <f t="shared" si="116"/>
        <v>1512.3150847457623</v>
      </c>
      <c r="U68" s="50">
        <f t="shared" si="116"/>
        <v>3316.3336206896552</v>
      </c>
      <c r="V68" s="50">
        <f t="shared" si="116"/>
        <v>1511.6793220338982</v>
      </c>
      <c r="Z68" s="52" t="s">
        <v>456</v>
      </c>
      <c r="AA68" s="1">
        <v>0</v>
      </c>
      <c r="AB68" s="50">
        <f>AVERAGE(AB5:AB65)</f>
        <v>3045.7362711864421</v>
      </c>
      <c r="AC68" s="50">
        <f>AVERAGE(AC5:AC65)</f>
        <v>3654.8861016949163</v>
      </c>
      <c r="AD68" s="50">
        <f>AVERAGE(AD5:AD65)</f>
        <v>3045.737288135595</v>
      </c>
      <c r="AE68" s="50">
        <f>AVERAGE(AE5:AE65)</f>
        <v>3316.3336206896552</v>
      </c>
    </row>
    <row r="71" spans="1:54" ht="15" customHeight="1" x14ac:dyDescent="0.25">
      <c r="Y71" s="207" t="s">
        <v>1466</v>
      </c>
      <c r="Z71" s="208"/>
      <c r="AA71" s="208"/>
      <c r="AB71" s="208"/>
      <c r="AC71" s="208"/>
      <c r="AD71" s="208"/>
      <c r="AE71" s="208"/>
      <c r="AF71" s="208"/>
      <c r="AI71" s="198" t="s">
        <v>1466</v>
      </c>
      <c r="AJ71" s="198"/>
      <c r="AK71" s="198"/>
      <c r="AL71" s="198"/>
      <c r="AM71" s="198"/>
      <c r="AN71" s="198"/>
      <c r="AO71" s="198"/>
      <c r="AP71" s="198"/>
      <c r="AQ71" s="198"/>
      <c r="AR71" s="198"/>
      <c r="AS71" s="198"/>
      <c r="AT71" s="198"/>
      <c r="AU71" s="198"/>
      <c r="AV71" s="198"/>
      <c r="AY71" s="198" t="s">
        <v>1463</v>
      </c>
      <c r="AZ71" s="198"/>
      <c r="BA71" s="198"/>
      <c r="BB71" s="198"/>
    </row>
    <row r="72" spans="1:54" ht="15" customHeight="1" x14ac:dyDescent="0.25">
      <c r="Y72" s="201" t="s">
        <v>1</v>
      </c>
      <c r="Z72" s="201" t="s">
        <v>2</v>
      </c>
      <c r="AA72" s="219" t="s">
        <v>484</v>
      </c>
      <c r="AB72" s="219" t="s">
        <v>485</v>
      </c>
      <c r="AC72" s="215" t="s">
        <v>493</v>
      </c>
      <c r="AD72" s="212" t="s">
        <v>491</v>
      </c>
      <c r="AE72" s="215" t="s">
        <v>49</v>
      </c>
      <c r="AF72" s="215" t="s">
        <v>492</v>
      </c>
      <c r="AI72" s="201" t="s">
        <v>1</v>
      </c>
      <c r="AJ72" s="201" t="s">
        <v>2</v>
      </c>
      <c r="AK72" s="197" t="s">
        <v>484</v>
      </c>
      <c r="AL72" s="197"/>
      <c r="AM72" s="197" t="s">
        <v>485</v>
      </c>
      <c r="AN72" s="197"/>
      <c r="AO72" s="197" t="s">
        <v>493</v>
      </c>
      <c r="AP72" s="197"/>
      <c r="AQ72" s="201" t="s">
        <v>491</v>
      </c>
      <c r="AR72" s="201"/>
      <c r="AS72" s="197" t="s">
        <v>49</v>
      </c>
      <c r="AT72" s="197"/>
      <c r="AU72" s="197" t="s">
        <v>492</v>
      </c>
      <c r="AV72" s="197"/>
      <c r="AY72" s="201" t="s">
        <v>1</v>
      </c>
      <c r="AZ72" s="201" t="s">
        <v>2</v>
      </c>
      <c r="BA72" s="197" t="s">
        <v>490</v>
      </c>
      <c r="BB72" s="197"/>
    </row>
    <row r="73" spans="1:54" ht="15" customHeight="1" x14ac:dyDescent="0.25">
      <c r="Y73" s="201"/>
      <c r="Z73" s="201"/>
      <c r="AA73" s="220"/>
      <c r="AB73" s="220"/>
      <c r="AC73" s="216"/>
      <c r="AD73" s="213"/>
      <c r="AE73" s="216"/>
      <c r="AF73" s="216"/>
      <c r="AI73" s="201"/>
      <c r="AJ73" s="201"/>
      <c r="AK73" s="197"/>
      <c r="AL73" s="197"/>
      <c r="AM73" s="197"/>
      <c r="AN73" s="197"/>
      <c r="AO73" s="197"/>
      <c r="AP73" s="197"/>
      <c r="AQ73" s="201"/>
      <c r="AR73" s="201"/>
      <c r="AS73" s="197"/>
      <c r="AT73" s="197"/>
      <c r="AU73" s="197"/>
      <c r="AV73" s="197"/>
      <c r="AY73" s="201"/>
      <c r="AZ73" s="201"/>
      <c r="BA73" s="197"/>
      <c r="BB73" s="197"/>
    </row>
    <row r="74" spans="1:54" x14ac:dyDescent="0.25">
      <c r="Y74" s="201"/>
      <c r="Z74" s="201"/>
      <c r="AA74" s="221"/>
      <c r="AB74" s="221"/>
      <c r="AC74" s="217"/>
      <c r="AD74" s="214"/>
      <c r="AE74" s="217"/>
      <c r="AF74" s="217"/>
      <c r="AI74" s="201"/>
      <c r="AJ74" s="201"/>
      <c r="AK74" s="129" t="s">
        <v>1460</v>
      </c>
      <c r="AL74" s="129" t="s">
        <v>1439</v>
      </c>
      <c r="AM74" s="145" t="s">
        <v>1460</v>
      </c>
      <c r="AN74" s="129" t="s">
        <v>1439</v>
      </c>
      <c r="AO74" s="145" t="s">
        <v>1460</v>
      </c>
      <c r="AP74" s="129" t="s">
        <v>1439</v>
      </c>
      <c r="AQ74" s="145" t="s">
        <v>1460</v>
      </c>
      <c r="AR74" s="129" t="s">
        <v>1439</v>
      </c>
      <c r="AS74" s="145" t="s">
        <v>1460</v>
      </c>
      <c r="AT74" s="129" t="s">
        <v>1439</v>
      </c>
      <c r="AU74" s="145" t="s">
        <v>1460</v>
      </c>
      <c r="AV74" s="145" t="s">
        <v>1439</v>
      </c>
      <c r="AY74" s="201"/>
      <c r="AZ74" s="201"/>
      <c r="BA74" s="145" t="s">
        <v>1460</v>
      </c>
      <c r="BB74" s="145" t="s">
        <v>1439</v>
      </c>
    </row>
    <row r="75" spans="1:54" x14ac:dyDescent="0.25">
      <c r="Y75" s="218">
        <v>2016</v>
      </c>
      <c r="Z75" s="1" t="s">
        <v>16</v>
      </c>
      <c r="AA75" s="1">
        <v>602.65</v>
      </c>
      <c r="AB75" s="1">
        <v>750.42</v>
      </c>
      <c r="AC75" s="72">
        <v>1252.95</v>
      </c>
      <c r="AD75" s="72">
        <v>1503.54</v>
      </c>
      <c r="AE75" s="73">
        <v>1252.95</v>
      </c>
      <c r="AF75" s="73">
        <v>1364.46</v>
      </c>
      <c r="AI75" s="199">
        <v>2016</v>
      </c>
      <c r="AJ75" s="17" t="s">
        <v>16</v>
      </c>
      <c r="AK75" s="17">
        <v>602.65</v>
      </c>
      <c r="AL75" s="14"/>
      <c r="AM75" s="17">
        <v>750.42</v>
      </c>
      <c r="AN75" s="14"/>
      <c r="AO75" s="177">
        <v>1252.95</v>
      </c>
      <c r="AP75" s="14"/>
      <c r="AQ75" s="177">
        <v>1503.54</v>
      </c>
      <c r="AR75" s="14"/>
      <c r="AS75" s="49">
        <v>1252.95</v>
      </c>
      <c r="AT75" s="14"/>
      <c r="AU75" s="49">
        <v>1364.46</v>
      </c>
      <c r="AV75" s="14"/>
      <c r="AY75" s="199">
        <v>2016</v>
      </c>
      <c r="AZ75" s="17" t="s">
        <v>16</v>
      </c>
      <c r="BA75" s="177">
        <v>1252.95</v>
      </c>
      <c r="BB75" s="14"/>
    </row>
    <row r="76" spans="1:54" x14ac:dyDescent="0.25">
      <c r="Y76" s="205"/>
      <c r="Z76" s="1" t="s">
        <v>22</v>
      </c>
      <c r="AA76" s="1">
        <v>609.04</v>
      </c>
      <c r="AB76" s="1">
        <v>759.17</v>
      </c>
      <c r="AC76" s="72">
        <v>1267.9100000000001</v>
      </c>
      <c r="AD76" s="72">
        <v>1521.49</v>
      </c>
      <c r="AE76" s="73">
        <v>1267.9100000000001</v>
      </c>
      <c r="AF76" s="73">
        <v>1380.75</v>
      </c>
      <c r="AI76" s="199"/>
      <c r="AJ76" s="17" t="s">
        <v>22</v>
      </c>
      <c r="AK76" s="17">
        <v>609.04</v>
      </c>
      <c r="AL76" s="137">
        <f>(AK76-AK75)/AK75</f>
        <v>1.0603169335435139E-2</v>
      </c>
      <c r="AM76" s="17">
        <v>759.17</v>
      </c>
      <c r="AN76" s="137">
        <f>(AM76-AM75)/AM75</f>
        <v>1.1660136989952294E-2</v>
      </c>
      <c r="AO76" s="177">
        <v>1267.9100000000001</v>
      </c>
      <c r="AP76" s="137">
        <f>(AO76-AO75)/AO75</f>
        <v>1.1939822020032751E-2</v>
      </c>
      <c r="AQ76" s="177">
        <v>1521.49</v>
      </c>
      <c r="AR76" s="137">
        <f>(AQ76-AQ75)/AQ75</f>
        <v>1.1938491825957437E-2</v>
      </c>
      <c r="AS76" s="49">
        <v>1267.9100000000001</v>
      </c>
      <c r="AT76" s="137">
        <f>(AS76-AS75)/AS75</f>
        <v>1.1939822020032751E-2</v>
      </c>
      <c r="AU76" s="49">
        <v>1380.75</v>
      </c>
      <c r="AV76" s="137">
        <f>(AU76-AU75)/AU75</f>
        <v>1.1938788971461211E-2</v>
      </c>
      <c r="AY76" s="199"/>
      <c r="AZ76" s="17" t="s">
        <v>22</v>
      </c>
      <c r="BA76" s="177">
        <v>1267.9100000000001</v>
      </c>
      <c r="BB76" s="137">
        <f>(BA76-BA75)/BA75</f>
        <v>1.1939822020032751E-2</v>
      </c>
    </row>
    <row r="77" spans="1:54" x14ac:dyDescent="0.25">
      <c r="Y77" s="205"/>
      <c r="Z77" s="1" t="s">
        <v>23</v>
      </c>
      <c r="AA77" s="1">
        <v>633.30999999999995</v>
      </c>
      <c r="AB77" s="1">
        <v>788.42</v>
      </c>
      <c r="AC77" s="72">
        <v>1311.86</v>
      </c>
      <c r="AD77" s="72">
        <v>1574.23</v>
      </c>
      <c r="AE77" s="73">
        <v>1311.86</v>
      </c>
      <c r="AF77" s="73">
        <v>1428.62</v>
      </c>
      <c r="AI77" s="199"/>
      <c r="AJ77" s="17" t="s">
        <v>23</v>
      </c>
      <c r="AK77" s="17">
        <v>633.30999999999995</v>
      </c>
      <c r="AL77" s="137">
        <f t="shared" ref="AL77:AN134" si="117">(AK77-AK76)/AK76</f>
        <v>3.9849599369499514E-2</v>
      </c>
      <c r="AM77" s="17">
        <v>788.42</v>
      </c>
      <c r="AN77" s="137">
        <f t="shared" si="117"/>
        <v>3.8528919741296415E-2</v>
      </c>
      <c r="AO77" s="177">
        <v>1311.86</v>
      </c>
      <c r="AP77" s="137">
        <f t="shared" ref="AP77" si="118">(AO77-AO76)/AO76</f>
        <v>3.4663343612716849E-2</v>
      </c>
      <c r="AQ77" s="177">
        <v>1574.23</v>
      </c>
      <c r="AR77" s="137">
        <f t="shared" ref="AR77" si="119">(AQ77-AQ76)/AQ76</f>
        <v>3.4663389177713957E-2</v>
      </c>
      <c r="AS77" s="49">
        <v>1311.86</v>
      </c>
      <c r="AT77" s="137">
        <f t="shared" ref="AT77" si="120">(AS77-AS76)/AS76</f>
        <v>3.4663343612716849E-2</v>
      </c>
      <c r="AU77" s="49">
        <v>1428.62</v>
      </c>
      <c r="AV77" s="137">
        <f t="shared" ref="AV77:AV134" si="121">(AU77-AU76)/AU76</f>
        <v>3.4669563642947591E-2</v>
      </c>
      <c r="AY77" s="199"/>
      <c r="AZ77" s="17" t="s">
        <v>23</v>
      </c>
      <c r="BA77" s="177">
        <v>1311.86</v>
      </c>
      <c r="BB77" s="137">
        <f t="shared" ref="BB77:BB100" si="122">(BA77-BA76)/BA76</f>
        <v>3.4663343612716849E-2</v>
      </c>
    </row>
    <row r="78" spans="1:54" x14ac:dyDescent="0.25">
      <c r="Y78" s="205"/>
      <c r="Z78" s="1" t="s">
        <v>24</v>
      </c>
      <c r="AA78" s="1">
        <v>641.41</v>
      </c>
      <c r="AB78" s="1">
        <v>798.55</v>
      </c>
      <c r="AC78" s="72">
        <v>1290.18</v>
      </c>
      <c r="AD78" s="72">
        <v>1548.22</v>
      </c>
      <c r="AE78" s="72">
        <v>1290.18</v>
      </c>
      <c r="AF78" s="73">
        <v>1405.01</v>
      </c>
      <c r="AI78" s="199"/>
      <c r="AJ78" s="17" t="s">
        <v>24</v>
      </c>
      <c r="AK78" s="17">
        <v>641.41</v>
      </c>
      <c r="AL78" s="137">
        <f t="shared" si="117"/>
        <v>1.2789944892706611E-2</v>
      </c>
      <c r="AM78" s="17">
        <v>798.55</v>
      </c>
      <c r="AN78" s="137">
        <f t="shared" si="117"/>
        <v>1.2848481773673925E-2</v>
      </c>
      <c r="AO78" s="177">
        <v>1290.18</v>
      </c>
      <c r="AP78" s="137">
        <f t="shared" ref="AP78" si="123">(AO78-AO77)/AO77</f>
        <v>-1.6526153705425761E-2</v>
      </c>
      <c r="AQ78" s="177">
        <v>1548.22</v>
      </c>
      <c r="AR78" s="137">
        <f t="shared" ref="AR78" si="124">(AQ78-AQ77)/AQ77</f>
        <v>-1.652236331412817E-2</v>
      </c>
      <c r="AS78" s="177">
        <v>1290.18</v>
      </c>
      <c r="AT78" s="137">
        <f t="shared" ref="AT78" si="125">(AS78-AS77)/AS77</f>
        <v>-1.6526153705425761E-2</v>
      </c>
      <c r="AU78" s="49">
        <v>1405.01</v>
      </c>
      <c r="AV78" s="137">
        <f t="shared" si="121"/>
        <v>-1.6526438101104494E-2</v>
      </c>
      <c r="AY78" s="199"/>
      <c r="AZ78" s="17" t="s">
        <v>24</v>
      </c>
      <c r="BA78" s="177">
        <v>1290.18</v>
      </c>
      <c r="BB78" s="137">
        <f t="shared" si="122"/>
        <v>-1.6526153705425761E-2</v>
      </c>
    </row>
    <row r="79" spans="1:54" x14ac:dyDescent="0.25">
      <c r="Y79" s="205"/>
      <c r="Z79" s="1" t="s">
        <v>25</v>
      </c>
      <c r="AA79" s="92">
        <v>647.5</v>
      </c>
      <c r="AB79" s="1">
        <v>806.07</v>
      </c>
      <c r="AC79" s="72">
        <v>1192.2</v>
      </c>
      <c r="AD79" s="72">
        <v>1430.64</v>
      </c>
      <c r="AE79" s="72">
        <v>1192.2</v>
      </c>
      <c r="AF79" s="73">
        <v>1298.31</v>
      </c>
      <c r="AI79" s="199"/>
      <c r="AJ79" s="17" t="s">
        <v>25</v>
      </c>
      <c r="AK79" s="18">
        <v>647.5</v>
      </c>
      <c r="AL79" s="137">
        <f t="shared" si="117"/>
        <v>9.4947069736986203E-3</v>
      </c>
      <c r="AM79" s="17">
        <v>806.07</v>
      </c>
      <c r="AN79" s="137">
        <f t="shared" si="117"/>
        <v>9.4170684365413506E-3</v>
      </c>
      <c r="AO79" s="177">
        <v>1192.2</v>
      </c>
      <c r="AP79" s="137">
        <f t="shared" ref="AP79" si="126">(AO79-AO78)/AO78</f>
        <v>-7.5942891689531708E-2</v>
      </c>
      <c r="AQ79" s="177">
        <v>1430.64</v>
      </c>
      <c r="AR79" s="137">
        <f t="shared" ref="AR79" si="127">(AQ79-AQ78)/AQ78</f>
        <v>-7.594527909470225E-2</v>
      </c>
      <c r="AS79" s="177">
        <v>1192.2</v>
      </c>
      <c r="AT79" s="137">
        <f t="shared" ref="AT79" si="128">(AS79-AS78)/AS78</f>
        <v>-7.5942891689531708E-2</v>
      </c>
      <c r="AU79" s="49">
        <v>1298.31</v>
      </c>
      <c r="AV79" s="137">
        <f t="shared" si="121"/>
        <v>-7.5942519982064222E-2</v>
      </c>
      <c r="AY79" s="199"/>
      <c r="AZ79" s="17" t="s">
        <v>25</v>
      </c>
      <c r="BA79" s="177">
        <v>1192.2</v>
      </c>
      <c r="BB79" s="137">
        <f t="shared" si="122"/>
        <v>-7.5942891689531708E-2</v>
      </c>
    </row>
    <row r="80" spans="1:54" x14ac:dyDescent="0.25">
      <c r="Y80" s="205"/>
      <c r="Z80" s="1" t="s">
        <v>28</v>
      </c>
      <c r="AA80" s="1">
        <v>650.77</v>
      </c>
      <c r="AB80" s="1">
        <v>810.06</v>
      </c>
      <c r="AC80" s="72">
        <v>1161.96</v>
      </c>
      <c r="AD80" s="72">
        <v>1394.35</v>
      </c>
      <c r="AE80" s="72">
        <v>1161.96</v>
      </c>
      <c r="AF80" s="73">
        <v>1265.3699999999999</v>
      </c>
      <c r="AI80" s="199"/>
      <c r="AJ80" s="17" t="s">
        <v>28</v>
      </c>
      <c r="AK80" s="17">
        <v>650.77</v>
      </c>
      <c r="AL80" s="137">
        <f t="shared" si="117"/>
        <v>5.0501930501930222E-3</v>
      </c>
      <c r="AM80" s="17">
        <v>810.06</v>
      </c>
      <c r="AN80" s="137">
        <f t="shared" si="117"/>
        <v>4.9499423127022405E-3</v>
      </c>
      <c r="AO80" s="177">
        <v>1161.96</v>
      </c>
      <c r="AP80" s="137">
        <f t="shared" ref="AP80" si="129">(AO80-AO79)/AO79</f>
        <v>-2.5364871665827887E-2</v>
      </c>
      <c r="AQ80" s="177">
        <v>1394.35</v>
      </c>
      <c r="AR80" s="137">
        <f t="shared" ref="AR80" si="130">(AQ80-AQ79)/AQ79</f>
        <v>-2.5366269641559153E-2</v>
      </c>
      <c r="AS80" s="177">
        <v>1161.96</v>
      </c>
      <c r="AT80" s="137">
        <f t="shared" ref="AT80" si="131">(AS80-AS79)/AS79</f>
        <v>-2.5364871665827887E-2</v>
      </c>
      <c r="AU80" s="49">
        <v>1265.3699999999999</v>
      </c>
      <c r="AV80" s="137">
        <f t="shared" si="121"/>
        <v>-2.5371444416202645E-2</v>
      </c>
      <c r="AY80" s="199"/>
      <c r="AZ80" s="17" t="s">
        <v>28</v>
      </c>
      <c r="BA80" s="177">
        <v>1161.96</v>
      </c>
      <c r="BB80" s="137">
        <f t="shared" si="122"/>
        <v>-2.5364871665827887E-2</v>
      </c>
    </row>
    <row r="81" spans="25:54" x14ac:dyDescent="0.25">
      <c r="Y81" s="205"/>
      <c r="Z81" s="4" t="s">
        <v>29</v>
      </c>
      <c r="AA81" s="4">
        <v>654.15</v>
      </c>
      <c r="AB81" s="4">
        <v>814.23</v>
      </c>
      <c r="AC81" s="77">
        <v>1244.6400000000001</v>
      </c>
      <c r="AD81" s="72">
        <v>1493.57</v>
      </c>
      <c r="AE81" s="77">
        <v>1244.6400000000001</v>
      </c>
      <c r="AF81" s="73">
        <v>1355.41</v>
      </c>
      <c r="AI81" s="199"/>
      <c r="AJ81" s="17" t="s">
        <v>29</v>
      </c>
      <c r="AK81" s="17">
        <v>654.15</v>
      </c>
      <c r="AL81" s="137">
        <f t="shared" si="117"/>
        <v>5.1938472885965786E-3</v>
      </c>
      <c r="AM81" s="17">
        <v>814.23</v>
      </c>
      <c r="AN81" s="137">
        <f t="shared" si="117"/>
        <v>5.1477668320866025E-3</v>
      </c>
      <c r="AO81" s="177">
        <v>1244.6400000000001</v>
      </c>
      <c r="AP81" s="137">
        <f t="shared" ref="AP81" si="132">(AO81-AO80)/AO80</f>
        <v>7.1155633584632907E-2</v>
      </c>
      <c r="AQ81" s="177">
        <v>1493.57</v>
      </c>
      <c r="AR81" s="137">
        <f t="shared" ref="AR81" si="133">(AQ81-AQ80)/AQ80</f>
        <v>7.1158604367626513E-2</v>
      </c>
      <c r="AS81" s="177">
        <v>1244.6400000000001</v>
      </c>
      <c r="AT81" s="137">
        <f t="shared" ref="AT81" si="134">(AS81-AS80)/AS80</f>
        <v>7.1155633584632907E-2</v>
      </c>
      <c r="AU81" s="49">
        <v>1355.41</v>
      </c>
      <c r="AV81" s="137">
        <f t="shared" si="121"/>
        <v>7.1157052877814556E-2</v>
      </c>
      <c r="AY81" s="199"/>
      <c r="AZ81" s="17" t="s">
        <v>29</v>
      </c>
      <c r="BA81" s="177">
        <v>1244.6400000000001</v>
      </c>
      <c r="BB81" s="137">
        <f t="shared" si="122"/>
        <v>7.1155633584632907E-2</v>
      </c>
    </row>
    <row r="82" spans="25:54" x14ac:dyDescent="0.25">
      <c r="Y82" s="222"/>
      <c r="Z82" s="17" t="s">
        <v>30</v>
      </c>
      <c r="AA82" s="17">
        <v>657.26</v>
      </c>
      <c r="AB82" s="17">
        <v>818.14</v>
      </c>
      <c r="AC82" s="71">
        <v>1220.56</v>
      </c>
      <c r="AD82" s="77">
        <v>1464.67</v>
      </c>
      <c r="AE82" s="71">
        <v>1220.56</v>
      </c>
      <c r="AF82" s="73">
        <v>1329.19</v>
      </c>
      <c r="AI82" s="199"/>
      <c r="AJ82" s="17" t="s">
        <v>30</v>
      </c>
      <c r="AK82" s="17">
        <v>657.26</v>
      </c>
      <c r="AL82" s="137">
        <f t="shared" si="117"/>
        <v>4.7542612550638443E-3</v>
      </c>
      <c r="AM82" s="17">
        <v>818.14</v>
      </c>
      <c r="AN82" s="137">
        <f t="shared" si="117"/>
        <v>4.8020829495351042E-3</v>
      </c>
      <c r="AO82" s="75">
        <v>1220.56</v>
      </c>
      <c r="AP82" s="137">
        <f t="shared" ref="AP82" si="135">(AO82-AO81)/AO81</f>
        <v>-1.9346959763465864E-2</v>
      </c>
      <c r="AQ82" s="177">
        <v>1464.67</v>
      </c>
      <c r="AR82" s="137">
        <f t="shared" ref="AR82" si="136">(AQ82-AQ81)/AQ81</f>
        <v>-1.9349612003454718E-2</v>
      </c>
      <c r="AS82" s="75">
        <v>1220.56</v>
      </c>
      <c r="AT82" s="137">
        <f t="shared" ref="AT82" si="137">(AS82-AS81)/AS81</f>
        <v>-1.9346959763465864E-2</v>
      </c>
      <c r="AU82" s="49">
        <v>1329.19</v>
      </c>
      <c r="AV82" s="137">
        <f t="shared" si="121"/>
        <v>-1.9344700127636675E-2</v>
      </c>
      <c r="AY82" s="199"/>
      <c r="AZ82" s="17" t="s">
        <v>30</v>
      </c>
      <c r="BA82" s="75">
        <v>1220.56</v>
      </c>
      <c r="BB82" s="137">
        <f t="shared" si="122"/>
        <v>-1.9346959763465864E-2</v>
      </c>
    </row>
    <row r="83" spans="25:54" x14ac:dyDescent="0.25">
      <c r="Y83" s="222"/>
      <c r="Z83" s="17" t="s">
        <v>31</v>
      </c>
      <c r="AA83" s="14">
        <v>660.72</v>
      </c>
      <c r="AB83" s="17">
        <v>822.42</v>
      </c>
      <c r="AC83" s="49">
        <v>1353.26</v>
      </c>
      <c r="AD83" s="72">
        <v>1623.91</v>
      </c>
      <c r="AE83" s="49">
        <v>1353.26</v>
      </c>
      <c r="AF83" s="73">
        <v>1473.7</v>
      </c>
      <c r="AI83" s="199"/>
      <c r="AJ83" s="17" t="s">
        <v>31</v>
      </c>
      <c r="AK83" s="14">
        <v>660.72</v>
      </c>
      <c r="AL83" s="137">
        <f t="shared" si="117"/>
        <v>5.2642789763564443E-3</v>
      </c>
      <c r="AM83" s="17">
        <v>822.42</v>
      </c>
      <c r="AN83" s="137">
        <f t="shared" si="117"/>
        <v>5.2313784926784814E-3</v>
      </c>
      <c r="AO83" s="164">
        <v>1353.26</v>
      </c>
      <c r="AP83" s="137">
        <f t="shared" ref="AP83" si="138">(AO83-AO82)/AO82</f>
        <v>0.10872058727141644</v>
      </c>
      <c r="AQ83" s="178">
        <v>1623.91</v>
      </c>
      <c r="AR83" s="137">
        <f t="shared" ref="AR83" si="139">(AQ83-AQ82)/AQ82</f>
        <v>0.10872073572886726</v>
      </c>
      <c r="AS83" s="164">
        <v>1353.26</v>
      </c>
      <c r="AT83" s="137">
        <f t="shared" ref="AT83" si="140">(AS83-AS82)/AS82</f>
        <v>0.10872058727141644</v>
      </c>
      <c r="AU83" s="164">
        <v>1473.7</v>
      </c>
      <c r="AV83" s="137">
        <f t="shared" si="121"/>
        <v>0.10872034848291064</v>
      </c>
      <c r="AY83" s="199"/>
      <c r="AZ83" s="17" t="s">
        <v>31</v>
      </c>
      <c r="BA83" s="164">
        <v>1353.26</v>
      </c>
      <c r="BB83" s="137">
        <f t="shared" si="122"/>
        <v>0.10872058727141644</v>
      </c>
    </row>
    <row r="84" spans="25:54" x14ac:dyDescent="0.25">
      <c r="Y84" s="222"/>
      <c r="Z84" s="17" t="s">
        <v>32</v>
      </c>
      <c r="AA84" s="14">
        <v>658.61</v>
      </c>
      <c r="AB84" s="37">
        <v>819.92</v>
      </c>
      <c r="AC84" s="80">
        <v>1209.94</v>
      </c>
      <c r="AD84" s="81">
        <v>1451.93</v>
      </c>
      <c r="AE84" s="80">
        <v>1209.94</v>
      </c>
      <c r="AF84" s="82">
        <v>1317.62</v>
      </c>
      <c r="AI84" s="199"/>
      <c r="AJ84" s="17" t="s">
        <v>32</v>
      </c>
      <c r="AK84" s="14">
        <v>658.61</v>
      </c>
      <c r="AL84" s="137">
        <f t="shared" si="117"/>
        <v>-3.1934858941760707E-3</v>
      </c>
      <c r="AM84" s="37">
        <v>819.92</v>
      </c>
      <c r="AN84" s="137">
        <f t="shared" si="117"/>
        <v>-3.0398093431579973E-3</v>
      </c>
      <c r="AO84" s="164">
        <v>1209.94</v>
      </c>
      <c r="AP84" s="137">
        <f t="shared" ref="AP84" si="141">(AO84-AO83)/AO83</f>
        <v>-0.10590721664720744</v>
      </c>
      <c r="AQ84" s="178">
        <v>1451.93</v>
      </c>
      <c r="AR84" s="137">
        <f t="shared" ref="AR84" si="142">(AQ84-AQ83)/AQ83</f>
        <v>-0.10590488389134867</v>
      </c>
      <c r="AS84" s="164">
        <v>1209.94</v>
      </c>
      <c r="AT84" s="137">
        <f t="shared" ref="AT84" si="143">(AS84-AS83)/AS83</f>
        <v>-0.10590721664720744</v>
      </c>
      <c r="AU84" s="164">
        <v>1317.62</v>
      </c>
      <c r="AV84" s="137">
        <f t="shared" si="121"/>
        <v>-0.10591029381828063</v>
      </c>
      <c r="AY84" s="199"/>
      <c r="AZ84" s="17" t="s">
        <v>32</v>
      </c>
      <c r="BA84" s="164">
        <v>1209.94</v>
      </c>
      <c r="BB84" s="137">
        <f t="shared" si="122"/>
        <v>-0.10590721664720744</v>
      </c>
    </row>
    <row r="85" spans="25:54" x14ac:dyDescent="0.25">
      <c r="Y85" s="222"/>
      <c r="Z85" s="17" t="s">
        <v>33</v>
      </c>
      <c r="AA85" s="14">
        <v>658.23</v>
      </c>
      <c r="AB85" s="37">
        <v>819.53</v>
      </c>
      <c r="AC85" s="80">
        <v>1209.94</v>
      </c>
      <c r="AD85" s="81">
        <v>1451.93</v>
      </c>
      <c r="AE85" s="80">
        <v>1209.94</v>
      </c>
      <c r="AF85" s="82">
        <v>1317.62</v>
      </c>
      <c r="AI85" s="199"/>
      <c r="AJ85" s="17" t="s">
        <v>33</v>
      </c>
      <c r="AK85" s="14">
        <v>658.23</v>
      </c>
      <c r="AL85" s="137">
        <f t="shared" si="117"/>
        <v>-5.7697271526395812E-4</v>
      </c>
      <c r="AM85" s="37">
        <v>819.53</v>
      </c>
      <c r="AN85" s="137">
        <f t="shared" si="117"/>
        <v>-4.7565616157672257E-4</v>
      </c>
      <c r="AO85" s="164">
        <v>1209.94</v>
      </c>
      <c r="AP85" s="137">
        <f t="shared" ref="AP85" si="144">(AO85-AO84)/AO84</f>
        <v>0</v>
      </c>
      <c r="AQ85" s="178">
        <v>1451.93</v>
      </c>
      <c r="AR85" s="137">
        <f t="shared" ref="AR85" si="145">(AQ85-AQ84)/AQ84</f>
        <v>0</v>
      </c>
      <c r="AS85" s="164">
        <v>1209.94</v>
      </c>
      <c r="AT85" s="137">
        <f t="shared" ref="AT85" si="146">(AS85-AS84)/AS84</f>
        <v>0</v>
      </c>
      <c r="AU85" s="164">
        <v>1317.62</v>
      </c>
      <c r="AV85" s="137">
        <f t="shared" si="121"/>
        <v>0</v>
      </c>
      <c r="AY85" s="199"/>
      <c r="AZ85" s="17" t="s">
        <v>33</v>
      </c>
      <c r="BA85" s="164">
        <v>1209.94</v>
      </c>
      <c r="BB85" s="137">
        <f t="shared" si="122"/>
        <v>0</v>
      </c>
    </row>
    <row r="86" spans="25:54" x14ac:dyDescent="0.25">
      <c r="Y86" s="223"/>
      <c r="Z86" s="17" t="s">
        <v>34</v>
      </c>
      <c r="AA86" s="14">
        <v>657.84</v>
      </c>
      <c r="AB86" s="17">
        <v>818.93</v>
      </c>
      <c r="AC86" s="49">
        <v>1262.6300000000001</v>
      </c>
      <c r="AD86" s="77">
        <v>1515.16</v>
      </c>
      <c r="AE86" s="49">
        <v>1262.6300000000001</v>
      </c>
      <c r="AF86" s="73">
        <v>1375</v>
      </c>
      <c r="AI86" s="199"/>
      <c r="AJ86" s="17" t="s">
        <v>34</v>
      </c>
      <c r="AK86" s="14">
        <v>657.84</v>
      </c>
      <c r="AL86" s="137">
        <f t="shared" si="117"/>
        <v>-5.9249806298708105E-4</v>
      </c>
      <c r="AM86" s="17">
        <v>818.93</v>
      </c>
      <c r="AN86" s="137">
        <f t="shared" si="117"/>
        <v>-7.321269508132988E-4</v>
      </c>
      <c r="AO86" s="164">
        <v>1262.6300000000001</v>
      </c>
      <c r="AP86" s="137">
        <f t="shared" ref="AP86" si="147">(AO86-AO85)/AO85</f>
        <v>4.3547613931269359E-2</v>
      </c>
      <c r="AQ86" s="178">
        <v>1515.16</v>
      </c>
      <c r="AR86" s="137">
        <f t="shared" ref="AR86" si="148">(AQ86-AQ85)/AQ85</f>
        <v>4.3548931422313759E-2</v>
      </c>
      <c r="AS86" s="164">
        <v>1262.6300000000001</v>
      </c>
      <c r="AT86" s="137">
        <f t="shared" ref="AT86" si="149">(AS86-AS85)/AS85</f>
        <v>4.3547613931269359E-2</v>
      </c>
      <c r="AU86" s="164">
        <v>1375</v>
      </c>
      <c r="AV86" s="137">
        <f t="shared" si="121"/>
        <v>4.3548215722287238E-2</v>
      </c>
      <c r="AY86" s="199"/>
      <c r="AZ86" s="17" t="s">
        <v>34</v>
      </c>
      <c r="BA86" s="164">
        <v>1262.6300000000001</v>
      </c>
      <c r="BB86" s="137">
        <f t="shared" si="122"/>
        <v>4.3547613931269359E-2</v>
      </c>
    </row>
    <row r="87" spans="25:54" x14ac:dyDescent="0.25">
      <c r="Y87" s="224">
        <v>2017</v>
      </c>
      <c r="Z87" s="17" t="s">
        <v>16</v>
      </c>
      <c r="AA87" s="14">
        <v>658.62</v>
      </c>
      <c r="AB87" s="14">
        <v>819.94</v>
      </c>
      <c r="AC87" s="49">
        <v>1312.92</v>
      </c>
      <c r="AD87" s="73">
        <v>1575.5</v>
      </c>
      <c r="AE87" s="49">
        <v>1312.92</v>
      </c>
      <c r="AF87" s="73">
        <v>1429.77</v>
      </c>
      <c r="AI87" s="200">
        <v>2017</v>
      </c>
      <c r="AJ87" s="17" t="s">
        <v>16</v>
      </c>
      <c r="AK87" s="14">
        <v>658.62</v>
      </c>
      <c r="AL87" s="137">
        <f t="shared" si="117"/>
        <v>1.185698650127649E-3</v>
      </c>
      <c r="AM87" s="14">
        <v>819.94</v>
      </c>
      <c r="AN87" s="137">
        <f t="shared" si="117"/>
        <v>1.2333166448904114E-3</v>
      </c>
      <c r="AO87" s="164">
        <v>1312.92</v>
      </c>
      <c r="AP87" s="137">
        <f t="shared" ref="AP87" si="150">(AO87-AO86)/AO86</f>
        <v>3.982956210449614E-2</v>
      </c>
      <c r="AQ87" s="164">
        <v>1575.5</v>
      </c>
      <c r="AR87" s="137">
        <f t="shared" ref="AR87" si="151">(AQ87-AQ86)/AQ86</f>
        <v>3.9824176984608828E-2</v>
      </c>
      <c r="AS87" s="164">
        <v>1312.92</v>
      </c>
      <c r="AT87" s="137">
        <f t="shared" ref="AT87" si="152">(AS87-AS86)/AS86</f>
        <v>3.982956210449614E-2</v>
      </c>
      <c r="AU87" s="49">
        <v>1429.77</v>
      </c>
      <c r="AV87" s="137">
        <f t="shared" si="121"/>
        <v>3.9832727272727263E-2</v>
      </c>
      <c r="AY87" s="200">
        <v>2017</v>
      </c>
      <c r="AZ87" s="17" t="s">
        <v>16</v>
      </c>
      <c r="BA87" s="164">
        <v>1312.92</v>
      </c>
      <c r="BB87" s="137">
        <f t="shared" si="122"/>
        <v>3.982956210449614E-2</v>
      </c>
    </row>
    <row r="88" spans="25:54" x14ac:dyDescent="0.25">
      <c r="Y88" s="203"/>
      <c r="Z88" s="13" t="s">
        <v>22</v>
      </c>
      <c r="AA88" s="13">
        <v>661.38</v>
      </c>
      <c r="AB88" s="23">
        <v>823.35</v>
      </c>
      <c r="AC88" s="79">
        <v>1300.07</v>
      </c>
      <c r="AD88" s="73">
        <v>1560.08</v>
      </c>
      <c r="AE88" s="79">
        <v>1300.07</v>
      </c>
      <c r="AF88" s="73">
        <v>1415.78</v>
      </c>
      <c r="AI88" s="200"/>
      <c r="AJ88" s="17" t="s">
        <v>22</v>
      </c>
      <c r="AK88" s="17">
        <v>661.38</v>
      </c>
      <c r="AL88" s="137">
        <f t="shared" si="117"/>
        <v>4.1905803042725561E-3</v>
      </c>
      <c r="AM88" s="14">
        <v>823.35</v>
      </c>
      <c r="AN88" s="137">
        <f t="shared" si="117"/>
        <v>4.1588408907968482E-3</v>
      </c>
      <c r="AO88" s="178">
        <v>1300.07</v>
      </c>
      <c r="AP88" s="137">
        <f t="shared" ref="AP88" si="153">(AO88-AO87)/AO87</f>
        <v>-9.787344240319391E-3</v>
      </c>
      <c r="AQ88" s="164">
        <v>1560.08</v>
      </c>
      <c r="AR88" s="137">
        <f t="shared" ref="AR88" si="154">(AQ88-AQ87)/AQ87</f>
        <v>-9.7873690891780857E-3</v>
      </c>
      <c r="AS88" s="178">
        <v>1300.07</v>
      </c>
      <c r="AT88" s="137">
        <f t="shared" ref="AT88" si="155">(AS88-AS87)/AS87</f>
        <v>-9.787344240319391E-3</v>
      </c>
      <c r="AU88" s="49">
        <v>1415.78</v>
      </c>
      <c r="AV88" s="137">
        <f t="shared" si="121"/>
        <v>-9.7847905607195626E-3</v>
      </c>
      <c r="AY88" s="200"/>
      <c r="AZ88" s="17" t="s">
        <v>22</v>
      </c>
      <c r="BA88" s="178">
        <v>1300.07</v>
      </c>
      <c r="BB88" s="137">
        <f t="shared" si="122"/>
        <v>-9.787344240319391E-3</v>
      </c>
    </row>
    <row r="89" spans="25:54" x14ac:dyDescent="0.25">
      <c r="Y89" s="203"/>
      <c r="Z89" s="1" t="s">
        <v>23</v>
      </c>
      <c r="AA89" s="1">
        <v>668.16</v>
      </c>
      <c r="AB89" s="2">
        <v>831.85</v>
      </c>
      <c r="AC89" s="73">
        <v>1300.3900000000001</v>
      </c>
      <c r="AD89" s="73">
        <v>1560.47</v>
      </c>
      <c r="AE89" s="2">
        <v>1300.3900000000001</v>
      </c>
      <c r="AF89" s="73">
        <v>1416.12</v>
      </c>
      <c r="AI89" s="200"/>
      <c r="AJ89" s="17" t="s">
        <v>23</v>
      </c>
      <c r="AK89" s="17">
        <v>668.16</v>
      </c>
      <c r="AL89" s="137">
        <f t="shared" si="117"/>
        <v>1.0251292751519508E-2</v>
      </c>
      <c r="AM89" s="14">
        <v>831.85</v>
      </c>
      <c r="AN89" s="137">
        <f t="shared" si="117"/>
        <v>1.0323677658346997E-2</v>
      </c>
      <c r="AO89" s="164">
        <v>1300.3900000000001</v>
      </c>
      <c r="AP89" s="137">
        <f t="shared" ref="AP89" si="156">(AO89-AO88)/AO88</f>
        <v>2.4614059242976431E-4</v>
      </c>
      <c r="AQ89" s="164">
        <v>1560.47</v>
      </c>
      <c r="AR89" s="137">
        <f t="shared" ref="AR89" si="157">(AQ89-AQ88)/AQ88</f>
        <v>2.4998718014467209E-4</v>
      </c>
      <c r="AS89" s="165">
        <v>1300.3900000000001</v>
      </c>
      <c r="AT89" s="137">
        <f t="shared" ref="AT89" si="158">(AS89-AS88)/AS88</f>
        <v>2.4614059242976431E-4</v>
      </c>
      <c r="AU89" s="49">
        <v>1416.12</v>
      </c>
      <c r="AV89" s="137">
        <f t="shared" si="121"/>
        <v>2.4015030583841992E-4</v>
      </c>
      <c r="AY89" s="200"/>
      <c r="AZ89" s="17" t="s">
        <v>23</v>
      </c>
      <c r="BA89" s="164">
        <v>1300.3900000000001</v>
      </c>
      <c r="BB89" s="137">
        <f t="shared" si="122"/>
        <v>2.4614059242976431E-4</v>
      </c>
    </row>
    <row r="90" spans="25:54" x14ac:dyDescent="0.25">
      <c r="Y90" s="203"/>
      <c r="Z90" s="1" t="s">
        <v>24</v>
      </c>
      <c r="AA90" s="1">
        <v>674.82</v>
      </c>
      <c r="AB90" s="2">
        <v>840.16</v>
      </c>
      <c r="AC90" s="73">
        <v>1236.01</v>
      </c>
      <c r="AD90" s="73">
        <v>1483.21</v>
      </c>
      <c r="AE90" s="73">
        <v>1236.01</v>
      </c>
      <c r="AF90" s="73">
        <v>1346.01</v>
      </c>
      <c r="AI90" s="200"/>
      <c r="AJ90" s="17" t="s">
        <v>24</v>
      </c>
      <c r="AK90" s="17">
        <v>674.82</v>
      </c>
      <c r="AL90" s="137">
        <f t="shared" si="117"/>
        <v>9.9676724137932257E-3</v>
      </c>
      <c r="AM90" s="14">
        <v>840.16</v>
      </c>
      <c r="AN90" s="137">
        <f t="shared" si="117"/>
        <v>9.9897818116246265E-3</v>
      </c>
      <c r="AO90" s="164">
        <v>1236.01</v>
      </c>
      <c r="AP90" s="137">
        <f t="shared" ref="AP90" si="159">(AO90-AO89)/AO89</f>
        <v>-4.9508224455740282E-2</v>
      </c>
      <c r="AQ90" s="164">
        <v>1483.21</v>
      </c>
      <c r="AR90" s="137">
        <f t="shared" ref="AR90" si="160">(AQ90-AQ89)/AQ89</f>
        <v>-4.9510724333053494E-2</v>
      </c>
      <c r="AS90" s="164">
        <v>1236.01</v>
      </c>
      <c r="AT90" s="137">
        <f t="shared" ref="AT90" si="161">(AS90-AS89)/AS89</f>
        <v>-4.9508224455740282E-2</v>
      </c>
      <c r="AU90" s="49">
        <v>1346.01</v>
      </c>
      <c r="AV90" s="137">
        <f t="shared" si="121"/>
        <v>-4.9508516227438286E-2</v>
      </c>
      <c r="AY90" s="200"/>
      <c r="AZ90" s="17" t="s">
        <v>24</v>
      </c>
      <c r="BA90" s="164">
        <v>1236.01</v>
      </c>
      <c r="BB90" s="137">
        <f t="shared" si="122"/>
        <v>-4.9508224455740282E-2</v>
      </c>
    </row>
    <row r="91" spans="25:54" x14ac:dyDescent="0.25">
      <c r="Y91" s="203"/>
      <c r="Z91" s="1" t="s">
        <v>25</v>
      </c>
      <c r="AA91" s="1">
        <v>677.96</v>
      </c>
      <c r="AB91" s="2">
        <v>844.07</v>
      </c>
      <c r="AC91" s="73">
        <v>1265.51</v>
      </c>
      <c r="AD91" s="73">
        <v>1518.61</v>
      </c>
      <c r="AE91" s="73">
        <v>1265.51</v>
      </c>
      <c r="AF91" s="73">
        <v>1378.14</v>
      </c>
      <c r="AI91" s="200"/>
      <c r="AJ91" s="17" t="s">
        <v>25</v>
      </c>
      <c r="AK91" s="17">
        <v>677.96</v>
      </c>
      <c r="AL91" s="137">
        <f t="shared" si="117"/>
        <v>4.6530926765655824E-3</v>
      </c>
      <c r="AM91" s="14">
        <v>844.07</v>
      </c>
      <c r="AN91" s="137">
        <f t="shared" si="117"/>
        <v>4.6538754522948986E-3</v>
      </c>
      <c r="AO91" s="164">
        <v>1265.51</v>
      </c>
      <c r="AP91" s="137">
        <f t="shared" ref="AP91" si="162">(AO91-AO90)/AO90</f>
        <v>2.3867120816174626E-2</v>
      </c>
      <c r="AQ91" s="164">
        <v>1518.61</v>
      </c>
      <c r="AR91" s="137">
        <f t="shared" ref="AR91" si="163">(AQ91-AQ90)/AQ90</f>
        <v>2.3867152999238046E-2</v>
      </c>
      <c r="AS91" s="164">
        <v>1265.51</v>
      </c>
      <c r="AT91" s="137">
        <f t="shared" ref="AT91" si="164">(AS91-AS90)/AS90</f>
        <v>2.3867120816174626E-2</v>
      </c>
      <c r="AU91" s="49">
        <v>1378.14</v>
      </c>
      <c r="AV91" s="137">
        <f t="shared" si="121"/>
        <v>2.3870550738850461E-2</v>
      </c>
      <c r="AY91" s="200"/>
      <c r="AZ91" s="17" t="s">
        <v>25</v>
      </c>
      <c r="BA91" s="164">
        <v>1265.51</v>
      </c>
      <c r="BB91" s="137">
        <f t="shared" si="122"/>
        <v>2.3867120816174626E-2</v>
      </c>
    </row>
    <row r="92" spans="25:54" x14ac:dyDescent="0.25">
      <c r="Y92" s="203"/>
      <c r="Z92" s="1" t="s">
        <v>28</v>
      </c>
      <c r="AA92" s="1">
        <v>681.15</v>
      </c>
      <c r="AB92" s="2">
        <v>847.99</v>
      </c>
      <c r="AC92" s="72">
        <v>1296</v>
      </c>
      <c r="AD92" s="73">
        <v>1555.2</v>
      </c>
      <c r="AE92" s="72">
        <v>1296</v>
      </c>
      <c r="AF92" s="73">
        <v>1411.34</v>
      </c>
      <c r="AI92" s="200"/>
      <c r="AJ92" s="17" t="s">
        <v>28</v>
      </c>
      <c r="AK92" s="17">
        <v>681.15</v>
      </c>
      <c r="AL92" s="137">
        <f t="shared" si="117"/>
        <v>4.7052923476310409E-3</v>
      </c>
      <c r="AM92" s="14">
        <v>847.99</v>
      </c>
      <c r="AN92" s="137">
        <f t="shared" si="117"/>
        <v>4.6441645835060587E-3</v>
      </c>
      <c r="AO92" s="178">
        <v>1296</v>
      </c>
      <c r="AP92" s="137">
        <f t="shared" ref="AP92" si="165">(AO92-AO91)/AO91</f>
        <v>2.409305339349354E-2</v>
      </c>
      <c r="AQ92" s="164">
        <v>1555.2</v>
      </c>
      <c r="AR92" s="137">
        <f t="shared" ref="AR92" si="166">(AQ92-AQ91)/AQ91</f>
        <v>2.4094402117726177E-2</v>
      </c>
      <c r="AS92" s="178">
        <v>1296</v>
      </c>
      <c r="AT92" s="137">
        <f t="shared" ref="AT92" si="167">(AS92-AS91)/AS91</f>
        <v>2.409305339349354E-2</v>
      </c>
      <c r="AU92" s="49">
        <v>1411.34</v>
      </c>
      <c r="AV92" s="137">
        <f t="shared" si="121"/>
        <v>2.4090440738966878E-2</v>
      </c>
      <c r="AY92" s="200"/>
      <c r="AZ92" s="17" t="s">
        <v>28</v>
      </c>
      <c r="BA92" s="178">
        <v>1296</v>
      </c>
      <c r="BB92" s="137">
        <f t="shared" si="122"/>
        <v>2.409305339349354E-2</v>
      </c>
    </row>
    <row r="93" spans="25:54" x14ac:dyDescent="0.25">
      <c r="Y93" s="203"/>
      <c r="Z93" s="1" t="s">
        <v>29</v>
      </c>
      <c r="AA93" s="4">
        <v>682.64</v>
      </c>
      <c r="AB93" s="5">
        <v>849.81</v>
      </c>
      <c r="AC93" s="84">
        <v>1248.19</v>
      </c>
      <c r="AD93" s="84">
        <v>1497.83</v>
      </c>
      <c r="AE93" s="84">
        <v>1248.19</v>
      </c>
      <c r="AF93" s="84">
        <v>1359.28</v>
      </c>
      <c r="AI93" s="200"/>
      <c r="AJ93" s="17" t="s">
        <v>29</v>
      </c>
      <c r="AK93" s="17">
        <v>682.64</v>
      </c>
      <c r="AL93" s="137">
        <f t="shared" si="117"/>
        <v>2.1874770608529825E-3</v>
      </c>
      <c r="AM93" s="14">
        <v>849.81</v>
      </c>
      <c r="AN93" s="137">
        <f t="shared" si="117"/>
        <v>2.1462517246664892E-3</v>
      </c>
      <c r="AO93" s="164">
        <v>1248.19</v>
      </c>
      <c r="AP93" s="137">
        <f t="shared" ref="AP93" si="168">(AO93-AO92)/AO92</f>
        <v>-3.6890432098765392E-2</v>
      </c>
      <c r="AQ93" s="164">
        <v>1497.83</v>
      </c>
      <c r="AR93" s="137">
        <f t="shared" ref="AR93" si="169">(AQ93-AQ92)/AQ92</f>
        <v>-3.6889146090535056E-2</v>
      </c>
      <c r="AS93" s="164">
        <v>1248.19</v>
      </c>
      <c r="AT93" s="137">
        <f t="shared" ref="AT93" si="170">(AS93-AS92)/AS92</f>
        <v>-3.6890432098765392E-2</v>
      </c>
      <c r="AU93" s="164">
        <v>1359.28</v>
      </c>
      <c r="AV93" s="137">
        <f t="shared" si="121"/>
        <v>-3.6886930151487203E-2</v>
      </c>
      <c r="AY93" s="200"/>
      <c r="AZ93" s="17" t="s">
        <v>29</v>
      </c>
      <c r="BA93" s="164">
        <v>1248.19</v>
      </c>
      <c r="BB93" s="137">
        <f t="shared" si="122"/>
        <v>-3.6890432098765392E-2</v>
      </c>
    </row>
    <row r="94" spans="25:54" x14ac:dyDescent="0.25">
      <c r="Y94" s="203"/>
      <c r="Z94" s="7" t="s">
        <v>30</v>
      </c>
      <c r="AA94" s="17">
        <v>683.44</v>
      </c>
      <c r="AB94" s="36">
        <v>850.76</v>
      </c>
      <c r="AC94" s="95">
        <v>1289.94</v>
      </c>
      <c r="AD94" s="95">
        <v>1547.93</v>
      </c>
      <c r="AE94" s="95">
        <v>1289.94</v>
      </c>
      <c r="AF94" s="95">
        <v>1404.74</v>
      </c>
      <c r="AI94" s="200"/>
      <c r="AJ94" s="17" t="s">
        <v>30</v>
      </c>
      <c r="AK94" s="17">
        <v>683.44</v>
      </c>
      <c r="AL94" s="137">
        <f t="shared" si="117"/>
        <v>1.1719207781554965E-3</v>
      </c>
      <c r="AM94" s="36">
        <v>850.76</v>
      </c>
      <c r="AN94" s="137">
        <f t="shared" si="117"/>
        <v>1.1178969416693679E-3</v>
      </c>
      <c r="AO94" s="164">
        <v>1289.94</v>
      </c>
      <c r="AP94" s="137">
        <f t="shared" ref="AP94" si="171">(AO94-AO93)/AO93</f>
        <v>3.344843333146396E-2</v>
      </c>
      <c r="AQ94" s="164">
        <v>1547.93</v>
      </c>
      <c r="AR94" s="137">
        <f t="shared" ref="AR94" si="172">(AQ94-AQ93)/AQ93</f>
        <v>3.3448388668941162E-2</v>
      </c>
      <c r="AS94" s="164">
        <v>1289.94</v>
      </c>
      <c r="AT94" s="137">
        <f t="shared" ref="AT94" si="173">(AS94-AS93)/AS93</f>
        <v>3.344843333146396E-2</v>
      </c>
      <c r="AU94" s="164">
        <v>1404.74</v>
      </c>
      <c r="AV94" s="137">
        <f t="shared" si="121"/>
        <v>3.3444176328644604E-2</v>
      </c>
      <c r="AY94" s="200"/>
      <c r="AZ94" s="17" t="s">
        <v>30</v>
      </c>
      <c r="BA94" s="164">
        <v>1289.94</v>
      </c>
      <c r="BB94" s="137">
        <f t="shared" si="122"/>
        <v>3.344843333146396E-2</v>
      </c>
    </row>
    <row r="95" spans="25:54" x14ac:dyDescent="0.25">
      <c r="Y95" s="203"/>
      <c r="Z95" s="7" t="s">
        <v>31</v>
      </c>
      <c r="AA95" s="14">
        <v>683.07</v>
      </c>
      <c r="AB95" s="36">
        <v>850.31</v>
      </c>
      <c r="AC95" s="95">
        <v>1289.94</v>
      </c>
      <c r="AD95" s="95">
        <v>1547.93</v>
      </c>
      <c r="AE95" s="95">
        <v>1289.94</v>
      </c>
      <c r="AF95" s="95">
        <v>1404.74</v>
      </c>
      <c r="AI95" s="200"/>
      <c r="AJ95" s="17" t="s">
        <v>31</v>
      </c>
      <c r="AK95" s="14">
        <v>683.07</v>
      </c>
      <c r="AL95" s="137">
        <f t="shared" si="117"/>
        <v>-5.4137890670725227E-4</v>
      </c>
      <c r="AM95" s="36">
        <v>850.31</v>
      </c>
      <c r="AN95" s="137">
        <f t="shared" si="117"/>
        <v>-5.2893883116277853E-4</v>
      </c>
      <c r="AO95" s="164">
        <v>1289.94</v>
      </c>
      <c r="AP95" s="137">
        <f t="shared" ref="AP95" si="174">(AO95-AO94)/AO94</f>
        <v>0</v>
      </c>
      <c r="AQ95" s="164">
        <v>1547.93</v>
      </c>
      <c r="AR95" s="137">
        <f t="shared" ref="AR95" si="175">(AQ95-AQ94)/AQ94</f>
        <v>0</v>
      </c>
      <c r="AS95" s="164">
        <v>1289.94</v>
      </c>
      <c r="AT95" s="137">
        <f t="shared" ref="AT95" si="176">(AS95-AS94)/AS94</f>
        <v>0</v>
      </c>
      <c r="AU95" s="164">
        <v>1404.74</v>
      </c>
      <c r="AV95" s="137">
        <f t="shared" si="121"/>
        <v>0</v>
      </c>
      <c r="AY95" s="200"/>
      <c r="AZ95" s="17" t="s">
        <v>31</v>
      </c>
      <c r="BA95" s="164">
        <v>1289.94</v>
      </c>
      <c r="BB95" s="137">
        <f t="shared" si="122"/>
        <v>0</v>
      </c>
    </row>
    <row r="96" spans="25:54" x14ac:dyDescent="0.25">
      <c r="Y96" s="203"/>
      <c r="Z96" s="1" t="s">
        <v>32</v>
      </c>
      <c r="AA96" s="13">
        <v>684.02</v>
      </c>
      <c r="AB96" s="23">
        <v>851.59</v>
      </c>
      <c r="AC96" s="96">
        <v>1289.94</v>
      </c>
      <c r="AD96" s="96">
        <v>1547.93</v>
      </c>
      <c r="AE96" s="96">
        <v>1289.94</v>
      </c>
      <c r="AF96" s="96">
        <v>1404.74</v>
      </c>
      <c r="AI96" s="200"/>
      <c r="AJ96" s="17" t="s">
        <v>32</v>
      </c>
      <c r="AK96" s="17">
        <v>684.02</v>
      </c>
      <c r="AL96" s="137">
        <f t="shared" si="117"/>
        <v>1.3907798615075055E-3</v>
      </c>
      <c r="AM96" s="14">
        <v>851.59</v>
      </c>
      <c r="AN96" s="137">
        <f t="shared" si="117"/>
        <v>1.5053333490139909E-3</v>
      </c>
      <c r="AO96" s="164">
        <v>1289.94</v>
      </c>
      <c r="AP96" s="137">
        <f t="shared" ref="AP96" si="177">(AO96-AO95)/AO95</f>
        <v>0</v>
      </c>
      <c r="AQ96" s="164">
        <v>1547.93</v>
      </c>
      <c r="AR96" s="137">
        <f t="shared" ref="AR96" si="178">(AQ96-AQ95)/AQ95</f>
        <v>0</v>
      </c>
      <c r="AS96" s="164">
        <v>1289.94</v>
      </c>
      <c r="AT96" s="137">
        <f t="shared" ref="AT96" si="179">(AS96-AS95)/AS95</f>
        <v>0</v>
      </c>
      <c r="AU96" s="164">
        <v>1404.74</v>
      </c>
      <c r="AV96" s="137">
        <f t="shared" si="121"/>
        <v>0</v>
      </c>
      <c r="AY96" s="200"/>
      <c r="AZ96" s="17" t="s">
        <v>32</v>
      </c>
      <c r="BA96" s="164">
        <v>1289.94</v>
      </c>
      <c r="BB96" s="137">
        <f t="shared" si="122"/>
        <v>0</v>
      </c>
    </row>
    <row r="97" spans="25:54" x14ac:dyDescent="0.25">
      <c r="Y97" s="203"/>
      <c r="Z97" s="1" t="s">
        <v>33</v>
      </c>
      <c r="AA97" s="87">
        <v>684.26</v>
      </c>
      <c r="AB97" s="89">
        <v>851.96</v>
      </c>
      <c r="AC97" s="88">
        <v>1237.32</v>
      </c>
      <c r="AD97" s="88">
        <v>1484.78</v>
      </c>
      <c r="AE97" s="88">
        <v>1237.32</v>
      </c>
      <c r="AF97" s="88">
        <v>1347.44</v>
      </c>
      <c r="AI97" s="200"/>
      <c r="AJ97" s="17" t="s">
        <v>33</v>
      </c>
      <c r="AK97" s="37">
        <v>684.26</v>
      </c>
      <c r="AL97" s="137">
        <f t="shared" si="117"/>
        <v>3.5086693371540173E-4</v>
      </c>
      <c r="AM97" s="36">
        <v>851.96</v>
      </c>
      <c r="AN97" s="137">
        <f t="shared" si="117"/>
        <v>4.3448138188565452E-4</v>
      </c>
      <c r="AO97" s="164">
        <v>1237.32</v>
      </c>
      <c r="AP97" s="137">
        <f t="shared" ref="AP97" si="180">(AO97-AO96)/AO96</f>
        <v>-4.0792595004418897E-2</v>
      </c>
      <c r="AQ97" s="164">
        <v>1484.78</v>
      </c>
      <c r="AR97" s="137">
        <f t="shared" ref="AR97" si="181">(AQ97-AQ96)/AQ96</f>
        <v>-4.0796418442694493E-2</v>
      </c>
      <c r="AS97" s="164">
        <v>1237.32</v>
      </c>
      <c r="AT97" s="137">
        <f t="shared" ref="AT97" si="182">(AS97-AS96)/AS96</f>
        <v>-4.0792595004418897E-2</v>
      </c>
      <c r="AU97" s="164">
        <v>1347.44</v>
      </c>
      <c r="AV97" s="137">
        <f t="shared" si="121"/>
        <v>-4.0790466563207395E-2</v>
      </c>
      <c r="AY97" s="200"/>
      <c r="AZ97" s="17" t="s">
        <v>33</v>
      </c>
      <c r="BA97" s="164">
        <v>1237.32</v>
      </c>
      <c r="BB97" s="137">
        <f t="shared" si="122"/>
        <v>-4.0792595004418897E-2</v>
      </c>
    </row>
    <row r="98" spans="25:54" x14ac:dyDescent="0.25">
      <c r="Y98" s="204"/>
      <c r="Z98" s="1" t="s">
        <v>34</v>
      </c>
      <c r="AA98" s="37">
        <v>684.34</v>
      </c>
      <c r="AB98" s="36">
        <v>851.97</v>
      </c>
      <c r="AC98" s="80">
        <v>1237.32</v>
      </c>
      <c r="AD98" s="80">
        <v>1484.78</v>
      </c>
      <c r="AE98" s="80">
        <v>1237.32</v>
      </c>
      <c r="AF98" s="80">
        <v>1347.44</v>
      </c>
      <c r="AI98" s="200"/>
      <c r="AJ98" s="17" t="s">
        <v>34</v>
      </c>
      <c r="AK98" s="37">
        <v>684.34</v>
      </c>
      <c r="AL98" s="137">
        <f t="shared" si="117"/>
        <v>1.1691462309654361E-4</v>
      </c>
      <c r="AM98" s="36">
        <v>851.97</v>
      </c>
      <c r="AN98" s="137">
        <f t="shared" si="117"/>
        <v>1.1737640264790489E-5</v>
      </c>
      <c r="AO98" s="164">
        <v>1237.32</v>
      </c>
      <c r="AP98" s="137">
        <f t="shared" ref="AP98" si="183">(AO98-AO97)/AO97</f>
        <v>0</v>
      </c>
      <c r="AQ98" s="164">
        <v>1484.78</v>
      </c>
      <c r="AR98" s="137">
        <f t="shared" ref="AR98" si="184">(AQ98-AQ97)/AQ97</f>
        <v>0</v>
      </c>
      <c r="AS98" s="164">
        <v>1237.32</v>
      </c>
      <c r="AT98" s="137">
        <f t="shared" ref="AT98" si="185">(AS98-AS97)/AS97</f>
        <v>0</v>
      </c>
      <c r="AU98" s="164">
        <v>1347.44</v>
      </c>
      <c r="AV98" s="137">
        <f t="shared" si="121"/>
        <v>0</v>
      </c>
      <c r="AY98" s="200"/>
      <c r="AZ98" s="17" t="s">
        <v>34</v>
      </c>
      <c r="BA98" s="164">
        <v>1237.32</v>
      </c>
      <c r="BB98" s="137">
        <f t="shared" si="122"/>
        <v>0</v>
      </c>
    </row>
    <row r="99" spans="25:54" x14ac:dyDescent="0.25">
      <c r="Y99" s="202">
        <v>2018</v>
      </c>
      <c r="Z99" s="1" t="s">
        <v>16</v>
      </c>
      <c r="AA99" s="17">
        <v>685.55</v>
      </c>
      <c r="AB99" s="14">
        <v>853.54</v>
      </c>
      <c r="AC99" s="49">
        <v>1267.83</v>
      </c>
      <c r="AD99" s="49">
        <v>1521.4</v>
      </c>
      <c r="AE99" s="49">
        <v>1267.83</v>
      </c>
      <c r="AF99" s="49">
        <v>1380.67</v>
      </c>
      <c r="AI99" s="200">
        <v>2018</v>
      </c>
      <c r="AJ99" s="17" t="s">
        <v>16</v>
      </c>
      <c r="AK99" s="17">
        <v>685.55</v>
      </c>
      <c r="AL99" s="137">
        <f t="shared" si="117"/>
        <v>1.7681269544377394E-3</v>
      </c>
      <c r="AM99" s="14">
        <v>853.54</v>
      </c>
      <c r="AN99" s="137">
        <f t="shared" si="117"/>
        <v>1.8427878915923523E-3</v>
      </c>
      <c r="AO99" s="164">
        <v>1267.83</v>
      </c>
      <c r="AP99" s="137">
        <f t="shared" ref="AP99" si="186">(AO99-AO98)/AO98</f>
        <v>2.4658132091940638E-2</v>
      </c>
      <c r="AQ99" s="164">
        <v>1521.4</v>
      </c>
      <c r="AR99" s="137">
        <f t="shared" ref="AR99" si="187">(AQ99-AQ98)/AQ98</f>
        <v>2.4663586524603053E-2</v>
      </c>
      <c r="AS99" s="164">
        <v>1267.83</v>
      </c>
      <c r="AT99" s="137">
        <f t="shared" ref="AT99" si="188">(AS99-AS98)/AS98</f>
        <v>2.4658132091940638E-2</v>
      </c>
      <c r="AU99" s="164">
        <v>1380.67</v>
      </c>
      <c r="AV99" s="137">
        <f t="shared" si="121"/>
        <v>2.4661580478537091E-2</v>
      </c>
      <c r="AY99" s="200">
        <v>2018</v>
      </c>
      <c r="AZ99" s="17" t="s">
        <v>16</v>
      </c>
      <c r="BA99" s="164">
        <v>1267.83</v>
      </c>
      <c r="BB99" s="137">
        <f t="shared" si="122"/>
        <v>2.4658132091940638E-2</v>
      </c>
    </row>
    <row r="100" spans="25:54" x14ac:dyDescent="0.25">
      <c r="Y100" s="203"/>
      <c r="Z100" s="1" t="s">
        <v>22</v>
      </c>
      <c r="AA100" s="14">
        <v>688.18</v>
      </c>
      <c r="AB100" s="14">
        <v>856.86</v>
      </c>
      <c r="AC100" s="49">
        <v>1312.05</v>
      </c>
      <c r="AD100" s="49">
        <v>1574.46</v>
      </c>
      <c r="AE100" s="49">
        <v>1312.05</v>
      </c>
      <c r="AF100" s="49">
        <v>1428.82</v>
      </c>
      <c r="AI100" s="200"/>
      <c r="AJ100" s="17" t="s">
        <v>22</v>
      </c>
      <c r="AK100" s="14">
        <v>688.18</v>
      </c>
      <c r="AL100" s="137">
        <f t="shared" si="117"/>
        <v>3.8363357887827229E-3</v>
      </c>
      <c r="AM100" s="14">
        <v>856.86</v>
      </c>
      <c r="AN100" s="137">
        <f t="shared" si="117"/>
        <v>3.88968296740639E-3</v>
      </c>
      <c r="AO100" s="164">
        <v>1312.05</v>
      </c>
      <c r="AP100" s="137">
        <f t="shared" ref="AP100" si="189">(AO100-AO99)/AO99</f>
        <v>3.4878493173375005E-2</v>
      </c>
      <c r="AQ100" s="164">
        <v>1574.46</v>
      </c>
      <c r="AR100" s="137">
        <f t="shared" ref="AR100" si="190">(AQ100-AQ99)/AQ99</f>
        <v>3.4875772314973012E-2</v>
      </c>
      <c r="AS100" s="164">
        <v>1312.05</v>
      </c>
      <c r="AT100" s="137">
        <f t="shared" ref="AT100" si="191">(AS100-AS99)/AS99</f>
        <v>3.4878493173375005E-2</v>
      </c>
      <c r="AU100" s="49">
        <v>1428.82</v>
      </c>
      <c r="AV100" s="137">
        <f t="shared" si="121"/>
        <v>3.4874372587222043E-2</v>
      </c>
      <c r="AY100" s="200"/>
      <c r="AZ100" s="17" t="s">
        <v>22</v>
      </c>
      <c r="BA100" s="164">
        <v>1312.05</v>
      </c>
      <c r="BB100" s="137">
        <f t="shared" si="122"/>
        <v>3.4878493173375005E-2</v>
      </c>
    </row>
    <row r="101" spans="25:54" x14ac:dyDescent="0.25">
      <c r="Y101" s="203"/>
      <c r="Z101" s="1" t="s">
        <v>23</v>
      </c>
      <c r="AA101" s="14"/>
      <c r="AB101" s="14"/>
      <c r="AC101" s="14"/>
      <c r="AD101" s="14"/>
      <c r="AE101" s="14"/>
      <c r="AF101" s="14"/>
      <c r="AI101" s="200"/>
      <c r="AJ101" s="17" t="s">
        <v>23</v>
      </c>
      <c r="AK101" s="14"/>
      <c r="AL101" s="137"/>
      <c r="AM101" s="14"/>
      <c r="AN101" s="137"/>
      <c r="AO101" s="165"/>
      <c r="AP101" s="137"/>
      <c r="AQ101" s="165"/>
      <c r="AR101" s="137"/>
      <c r="AS101" s="165"/>
      <c r="AT101" s="137"/>
      <c r="AU101" s="14"/>
      <c r="AV101" s="137"/>
      <c r="AY101" s="200"/>
      <c r="AZ101" s="17" t="s">
        <v>23</v>
      </c>
      <c r="BA101" s="165"/>
      <c r="BB101" s="137"/>
    </row>
    <row r="102" spans="25:54" x14ac:dyDescent="0.25">
      <c r="Y102" s="203"/>
      <c r="Z102" s="1" t="s">
        <v>24</v>
      </c>
      <c r="AA102" s="14">
        <v>693.06</v>
      </c>
      <c r="AB102" s="14">
        <v>862.9</v>
      </c>
      <c r="AC102" s="49">
        <v>1399.18</v>
      </c>
      <c r="AD102" s="49">
        <v>1679.02</v>
      </c>
      <c r="AE102" s="49">
        <v>1350.06</v>
      </c>
      <c r="AF102" s="49">
        <v>1470.22</v>
      </c>
      <c r="AI102" s="200"/>
      <c r="AJ102" s="17" t="s">
        <v>24</v>
      </c>
      <c r="AK102" s="14">
        <v>693.06</v>
      </c>
      <c r="AL102" s="137"/>
      <c r="AM102" s="14">
        <v>862.9</v>
      </c>
      <c r="AN102" s="137"/>
      <c r="AO102" s="164">
        <v>1399.18</v>
      </c>
      <c r="AP102" s="137"/>
      <c r="AQ102" s="164">
        <v>1679.02</v>
      </c>
      <c r="AR102" s="137"/>
      <c r="AS102" s="164">
        <v>1350.06</v>
      </c>
      <c r="AT102" s="137"/>
      <c r="AU102" s="49">
        <v>1470.22</v>
      </c>
      <c r="AV102" s="137"/>
      <c r="AY102" s="200"/>
      <c r="AZ102" s="17" t="s">
        <v>24</v>
      </c>
      <c r="BA102" s="164">
        <v>1399.18</v>
      </c>
      <c r="BB102" s="137"/>
    </row>
    <row r="103" spans="25:54" x14ac:dyDescent="0.25">
      <c r="Y103" s="203"/>
      <c r="Z103" s="1" t="s">
        <v>25</v>
      </c>
      <c r="AA103" s="14">
        <v>699.08</v>
      </c>
      <c r="AB103" s="14">
        <v>870.53</v>
      </c>
      <c r="AC103" s="49">
        <v>1412.34</v>
      </c>
      <c r="AD103" s="49">
        <v>1694.81</v>
      </c>
      <c r="AE103" s="49">
        <v>1356.35</v>
      </c>
      <c r="AF103" s="49">
        <v>1477.07</v>
      </c>
      <c r="AI103" s="200"/>
      <c r="AJ103" s="17" t="s">
        <v>25</v>
      </c>
      <c r="AK103" s="14">
        <v>699.08</v>
      </c>
      <c r="AL103" s="137">
        <f t="shared" si="117"/>
        <v>8.6861166421379043E-3</v>
      </c>
      <c r="AM103" s="14">
        <v>870.53</v>
      </c>
      <c r="AN103" s="137">
        <f t="shared" si="117"/>
        <v>8.8422760458917553E-3</v>
      </c>
      <c r="AO103" s="164">
        <v>1412.34</v>
      </c>
      <c r="AP103" s="137">
        <f t="shared" ref="AP103" si="192">(AO103-AO102)/AO102</f>
        <v>9.4055089409510236E-3</v>
      </c>
      <c r="AQ103" s="164">
        <v>1694.81</v>
      </c>
      <c r="AR103" s="137">
        <f t="shared" ref="AR103" si="193">(AQ103-AQ102)/AQ102</f>
        <v>9.4042953627711187E-3</v>
      </c>
      <c r="AS103" s="164">
        <v>1356.35</v>
      </c>
      <c r="AT103" s="137">
        <f t="shared" ref="AT103" si="194">(AS103-AS102)/AS102</f>
        <v>4.6590521902729982E-3</v>
      </c>
      <c r="AU103" s="49">
        <v>1477.07</v>
      </c>
      <c r="AV103" s="137">
        <f t="shared" si="121"/>
        <v>4.6591666553304325E-3</v>
      </c>
      <c r="AY103" s="200"/>
      <c r="AZ103" s="17" t="s">
        <v>25</v>
      </c>
      <c r="BA103" s="164">
        <v>1412.34</v>
      </c>
      <c r="BB103" s="137">
        <f t="shared" ref="BB103:BB134" si="195">(BA103-BA102)/BA102</f>
        <v>9.4055089409510236E-3</v>
      </c>
    </row>
    <row r="104" spans="25:54" x14ac:dyDescent="0.25">
      <c r="Y104" s="203"/>
      <c r="Z104" s="1" t="s">
        <v>28</v>
      </c>
      <c r="AA104" s="49">
        <v>702.27</v>
      </c>
      <c r="AB104" s="49">
        <v>874.51</v>
      </c>
      <c r="AC104" s="49">
        <v>1374.31</v>
      </c>
      <c r="AD104" s="49">
        <v>1649.17</v>
      </c>
      <c r="AE104" s="49">
        <v>1315.12</v>
      </c>
      <c r="AF104" s="49">
        <v>1432.17</v>
      </c>
      <c r="AI104" s="200"/>
      <c r="AJ104" s="17" t="s">
        <v>28</v>
      </c>
      <c r="AK104" s="49">
        <v>702.27</v>
      </c>
      <c r="AL104" s="137">
        <f t="shared" si="117"/>
        <v>4.5631401270240035E-3</v>
      </c>
      <c r="AM104" s="49">
        <v>874.51</v>
      </c>
      <c r="AN104" s="137">
        <f t="shared" si="117"/>
        <v>4.5719274464981318E-3</v>
      </c>
      <c r="AO104" s="164">
        <v>1374.31</v>
      </c>
      <c r="AP104" s="137">
        <f t="shared" ref="AP104" si="196">(AO104-AO103)/AO103</f>
        <v>-2.6926943937012317E-2</v>
      </c>
      <c r="AQ104" s="164">
        <v>1649.17</v>
      </c>
      <c r="AR104" s="137">
        <f t="shared" ref="AR104" si="197">(AQ104-AQ103)/AQ103</f>
        <v>-2.692927230781024E-2</v>
      </c>
      <c r="AS104" s="164">
        <v>1315.12</v>
      </c>
      <c r="AT104" s="137">
        <f t="shared" ref="AT104" si="198">(AS104-AS103)/AS103</f>
        <v>-3.0397758690603474E-2</v>
      </c>
      <c r="AU104" s="49">
        <v>1432.17</v>
      </c>
      <c r="AV104" s="137">
        <f t="shared" si="121"/>
        <v>-3.039801769719774E-2</v>
      </c>
      <c r="AY104" s="200"/>
      <c r="AZ104" s="17" t="s">
        <v>28</v>
      </c>
      <c r="BA104" s="164">
        <v>1374.31</v>
      </c>
      <c r="BB104" s="137">
        <f t="shared" si="195"/>
        <v>-2.6926943937012317E-2</v>
      </c>
    </row>
    <row r="105" spans="25:54" x14ac:dyDescent="0.25">
      <c r="Y105" s="203"/>
      <c r="Z105" s="1" t="s">
        <v>29</v>
      </c>
      <c r="AA105" s="49">
        <v>704.02</v>
      </c>
      <c r="AB105" s="49">
        <v>876.81</v>
      </c>
      <c r="AC105" s="49">
        <v>1401.42</v>
      </c>
      <c r="AD105" s="49">
        <v>1681.7</v>
      </c>
      <c r="AE105" s="49">
        <v>1335.36</v>
      </c>
      <c r="AF105" s="49">
        <v>1454.21</v>
      </c>
      <c r="AI105" s="200"/>
      <c r="AJ105" s="17" t="s">
        <v>29</v>
      </c>
      <c r="AK105" s="49">
        <v>704.02</v>
      </c>
      <c r="AL105" s="137">
        <f t="shared" si="117"/>
        <v>2.4919190624688513E-3</v>
      </c>
      <c r="AM105" s="49">
        <v>876.81</v>
      </c>
      <c r="AN105" s="137">
        <f t="shared" si="117"/>
        <v>2.6300442533532544E-3</v>
      </c>
      <c r="AO105" s="164">
        <v>1401.42</v>
      </c>
      <c r="AP105" s="137">
        <f t="shared" ref="AP105" si="199">(AO105-AO104)/AO104</f>
        <v>1.9726262633612598E-2</v>
      </c>
      <c r="AQ105" s="164">
        <v>1681.7</v>
      </c>
      <c r="AR105" s="137">
        <f t="shared" ref="AR105" si="200">(AQ105-AQ104)/AQ104</f>
        <v>1.972507382501499E-2</v>
      </c>
      <c r="AS105" s="164">
        <v>1335.36</v>
      </c>
      <c r="AT105" s="137">
        <f t="shared" ref="AT105" si="201">(AS105-AS104)/AS104</f>
        <v>1.5390230549303495E-2</v>
      </c>
      <c r="AU105" s="49">
        <v>1454.21</v>
      </c>
      <c r="AV105" s="137">
        <f t="shared" si="121"/>
        <v>1.5389234518248507E-2</v>
      </c>
      <c r="AY105" s="200"/>
      <c r="AZ105" s="17" t="s">
        <v>29</v>
      </c>
      <c r="BA105" s="164">
        <v>1401.42</v>
      </c>
      <c r="BB105" s="137">
        <f t="shared" si="195"/>
        <v>1.9726262633612598E-2</v>
      </c>
    </row>
    <row r="106" spans="25:54" x14ac:dyDescent="0.25">
      <c r="Y106" s="203"/>
      <c r="Z106" s="1" t="s">
        <v>30</v>
      </c>
      <c r="AA106" s="49">
        <v>705.06</v>
      </c>
      <c r="AB106" s="49">
        <v>878.22</v>
      </c>
      <c r="AC106" s="49">
        <v>1468.26</v>
      </c>
      <c r="AD106" s="49">
        <v>1761.91</v>
      </c>
      <c r="AE106" s="49">
        <v>1394.49</v>
      </c>
      <c r="AF106" s="49">
        <v>1518.6</v>
      </c>
      <c r="AI106" s="200"/>
      <c r="AJ106" s="17" t="s">
        <v>30</v>
      </c>
      <c r="AK106" s="49">
        <v>705.06</v>
      </c>
      <c r="AL106" s="137">
        <f t="shared" si="117"/>
        <v>1.4772307604897072E-3</v>
      </c>
      <c r="AM106" s="49">
        <v>878.22</v>
      </c>
      <c r="AN106" s="137">
        <f t="shared" si="117"/>
        <v>1.6081020973758076E-3</v>
      </c>
      <c r="AO106" s="164">
        <v>1468.26</v>
      </c>
      <c r="AP106" s="137">
        <f t="shared" ref="AP106" si="202">(AO106-AO105)/AO105</f>
        <v>4.7694481311812247E-2</v>
      </c>
      <c r="AQ106" s="164">
        <v>1761.91</v>
      </c>
      <c r="AR106" s="137">
        <f t="shared" ref="AR106" si="203">(AQ106-AQ105)/AQ105</f>
        <v>4.7695784028066859E-2</v>
      </c>
      <c r="AS106" s="164">
        <v>1394.49</v>
      </c>
      <c r="AT106" s="137">
        <f t="shared" ref="AT106" si="204">(AS106-AS105)/AS105</f>
        <v>4.4280194104960542E-2</v>
      </c>
      <c r="AU106" s="49">
        <v>1518.6</v>
      </c>
      <c r="AV106" s="137">
        <f t="shared" si="121"/>
        <v>4.4278336691399363E-2</v>
      </c>
      <c r="AY106" s="200"/>
      <c r="AZ106" s="17" t="s">
        <v>30</v>
      </c>
      <c r="BA106" s="164">
        <v>1468.26</v>
      </c>
      <c r="BB106" s="137">
        <f t="shared" si="195"/>
        <v>4.7694481311812247E-2</v>
      </c>
    </row>
    <row r="107" spans="25:54" x14ac:dyDescent="0.25">
      <c r="Y107" s="203"/>
      <c r="Z107" s="1" t="s">
        <v>31</v>
      </c>
      <c r="AA107" s="49">
        <v>707.61</v>
      </c>
      <c r="AB107" s="49">
        <v>879.36</v>
      </c>
      <c r="AC107" s="49">
        <v>1471.81</v>
      </c>
      <c r="AD107" s="49">
        <v>1766.17</v>
      </c>
      <c r="AE107" s="49">
        <v>1382.53</v>
      </c>
      <c r="AF107" s="49">
        <v>1505.58</v>
      </c>
      <c r="AI107" s="200"/>
      <c r="AJ107" s="17" t="s">
        <v>31</v>
      </c>
      <c r="AK107" s="49">
        <v>707.61</v>
      </c>
      <c r="AL107" s="137">
        <f t="shared" si="117"/>
        <v>3.6167134711940379E-3</v>
      </c>
      <c r="AM107" s="49">
        <v>879.36</v>
      </c>
      <c r="AN107" s="137">
        <f t="shared" si="117"/>
        <v>1.2980802076928177E-3</v>
      </c>
      <c r="AO107" s="164">
        <v>1471.81</v>
      </c>
      <c r="AP107" s="137">
        <f t="shared" ref="AP107" si="205">(AO107-AO106)/AO106</f>
        <v>2.4178279051393857E-3</v>
      </c>
      <c r="AQ107" s="164">
        <v>1766.17</v>
      </c>
      <c r="AR107" s="137">
        <f t="shared" ref="AR107" si="206">(AQ107-AQ106)/AQ106</f>
        <v>2.4178306496926579E-3</v>
      </c>
      <c r="AS107" s="164">
        <v>1382.53</v>
      </c>
      <c r="AT107" s="137">
        <f t="shared" ref="AT107" si="207">(AS107-AS106)/AS106</f>
        <v>-8.5766122381659513E-3</v>
      </c>
      <c r="AU107" s="49">
        <v>1505.58</v>
      </c>
      <c r="AV107" s="137">
        <f t="shared" si="121"/>
        <v>-8.5736862900039398E-3</v>
      </c>
      <c r="AY107" s="200"/>
      <c r="AZ107" s="17" t="s">
        <v>31</v>
      </c>
      <c r="BA107" s="164">
        <v>1471.81</v>
      </c>
      <c r="BB107" s="137">
        <f t="shared" si="195"/>
        <v>2.4178279051393857E-3</v>
      </c>
    </row>
    <row r="108" spans="25:54" x14ac:dyDescent="0.25">
      <c r="Y108" s="203"/>
      <c r="Z108" s="1" t="s">
        <v>32</v>
      </c>
      <c r="AA108" s="49">
        <v>719.44</v>
      </c>
      <c r="AB108" s="49">
        <v>894.54</v>
      </c>
      <c r="AC108" s="49">
        <v>1501.11</v>
      </c>
      <c r="AD108" s="49">
        <v>1801.33</v>
      </c>
      <c r="AE108" s="49">
        <v>1401.58</v>
      </c>
      <c r="AF108" s="49">
        <v>1526.32</v>
      </c>
      <c r="AI108" s="200"/>
      <c r="AJ108" s="17" t="s">
        <v>32</v>
      </c>
      <c r="AK108" s="49">
        <v>719.44</v>
      </c>
      <c r="AL108" s="137">
        <f t="shared" si="117"/>
        <v>1.6718248752844139E-2</v>
      </c>
      <c r="AM108" s="49">
        <v>894.54</v>
      </c>
      <c r="AN108" s="137">
        <f t="shared" si="117"/>
        <v>1.726255458515278E-2</v>
      </c>
      <c r="AO108" s="164">
        <v>1501.11</v>
      </c>
      <c r="AP108" s="137">
        <f t="shared" ref="AP108" si="208">(AO108-AO107)/AO107</f>
        <v>1.9907460881499622E-2</v>
      </c>
      <c r="AQ108" s="164">
        <v>1801.33</v>
      </c>
      <c r="AR108" s="137">
        <f t="shared" ref="AR108" si="209">(AQ108-AQ107)/AQ107</f>
        <v>1.9907483424585318E-2</v>
      </c>
      <c r="AS108" s="164">
        <v>1401.58</v>
      </c>
      <c r="AT108" s="137">
        <f t="shared" ref="AT108" si="210">(AS108-AS107)/AS107</f>
        <v>1.3779086168112051E-2</v>
      </c>
      <c r="AU108" s="164">
        <v>1526.32</v>
      </c>
      <c r="AV108" s="137">
        <f t="shared" si="121"/>
        <v>1.3775422096467814E-2</v>
      </c>
      <c r="AY108" s="200"/>
      <c r="AZ108" s="17" t="s">
        <v>32</v>
      </c>
      <c r="BA108" s="164">
        <v>1501.11</v>
      </c>
      <c r="BB108" s="137">
        <f t="shared" si="195"/>
        <v>1.9907460881499622E-2</v>
      </c>
    </row>
    <row r="109" spans="25:54" x14ac:dyDescent="0.25">
      <c r="Y109" s="203"/>
      <c r="Z109" s="1" t="s">
        <v>33</v>
      </c>
      <c r="AA109" s="13">
        <v>722.38</v>
      </c>
      <c r="AB109" s="23">
        <v>898.62</v>
      </c>
      <c r="AC109" s="86">
        <v>1512.36</v>
      </c>
      <c r="AD109" s="86">
        <v>1814.83</v>
      </c>
      <c r="AE109" s="86">
        <v>1399.51</v>
      </c>
      <c r="AF109" s="86">
        <v>1524.07</v>
      </c>
      <c r="AI109" s="200"/>
      <c r="AJ109" s="17" t="s">
        <v>33</v>
      </c>
      <c r="AK109" s="17">
        <v>722.38</v>
      </c>
      <c r="AL109" s="137">
        <f t="shared" si="117"/>
        <v>4.0865117313465208E-3</v>
      </c>
      <c r="AM109" s="14">
        <v>898.62</v>
      </c>
      <c r="AN109" s="137">
        <f t="shared" si="117"/>
        <v>4.5610034207526117E-3</v>
      </c>
      <c r="AO109" s="164">
        <v>1512.36</v>
      </c>
      <c r="AP109" s="137">
        <f t="shared" ref="AP109" si="211">(AO109-AO108)/AO108</f>
        <v>7.4944541039630675E-3</v>
      </c>
      <c r="AQ109" s="164">
        <v>1814.83</v>
      </c>
      <c r="AR109" s="137">
        <f t="shared" ref="AR109" si="212">(AQ109-AQ108)/AQ108</f>
        <v>7.4944624249859825E-3</v>
      </c>
      <c r="AS109" s="164">
        <v>1399.51</v>
      </c>
      <c r="AT109" s="137">
        <f t="shared" ref="AT109" si="213">(AS109-AS108)/AS108</f>
        <v>-1.4769046361962474E-3</v>
      </c>
      <c r="AU109" s="164">
        <v>1524.07</v>
      </c>
      <c r="AV109" s="137">
        <f t="shared" si="121"/>
        <v>-1.4741338644583049E-3</v>
      </c>
      <c r="AY109" s="200"/>
      <c r="AZ109" s="17" t="s">
        <v>33</v>
      </c>
      <c r="BA109" s="164">
        <v>1512.36</v>
      </c>
      <c r="BB109" s="137">
        <f t="shared" si="195"/>
        <v>7.4944541039630675E-3</v>
      </c>
    </row>
    <row r="110" spans="25:54" x14ac:dyDescent="0.25">
      <c r="Y110" s="204"/>
      <c r="Z110" s="1" t="s">
        <v>34</v>
      </c>
      <c r="AA110" s="92">
        <v>751.9</v>
      </c>
      <c r="AB110" s="2">
        <v>934.55</v>
      </c>
      <c r="AC110" s="82">
        <v>1581.3</v>
      </c>
      <c r="AD110" s="88">
        <v>1897.56</v>
      </c>
      <c r="AE110" s="82">
        <v>1463.14</v>
      </c>
      <c r="AF110" s="82">
        <v>1593.36</v>
      </c>
      <c r="AI110" s="200"/>
      <c r="AJ110" s="17" t="s">
        <v>34</v>
      </c>
      <c r="AK110" s="18">
        <v>751.9</v>
      </c>
      <c r="AL110" s="137">
        <f t="shared" si="117"/>
        <v>4.0864918740828898E-2</v>
      </c>
      <c r="AM110" s="14">
        <v>934.55</v>
      </c>
      <c r="AN110" s="137">
        <f t="shared" si="117"/>
        <v>3.9983530302018594E-2</v>
      </c>
      <c r="AO110" s="164">
        <v>1581.3</v>
      </c>
      <c r="AP110" s="137">
        <f t="shared" ref="AP110" si="214">(AO110-AO109)/AO109</f>
        <v>4.5584384670316627E-2</v>
      </c>
      <c r="AQ110" s="164">
        <v>1897.56</v>
      </c>
      <c r="AR110" s="137">
        <f t="shared" ref="AR110" si="215">(AQ110-AQ109)/AQ109</f>
        <v>4.5585536937344004E-2</v>
      </c>
      <c r="AS110" s="164">
        <v>1463.14</v>
      </c>
      <c r="AT110" s="137">
        <f t="shared" ref="AT110" si="216">(AS110-AS109)/AS109</f>
        <v>4.5465913069574426E-2</v>
      </c>
      <c r="AU110" s="164">
        <v>1593.36</v>
      </c>
      <c r="AV110" s="137">
        <f t="shared" si="121"/>
        <v>4.5463791033220236E-2</v>
      </c>
      <c r="AY110" s="200"/>
      <c r="AZ110" s="17" t="s">
        <v>34</v>
      </c>
      <c r="BA110" s="164">
        <v>1581.3</v>
      </c>
      <c r="BB110" s="137">
        <f t="shared" si="195"/>
        <v>4.5584384670316627E-2</v>
      </c>
    </row>
    <row r="111" spans="25:54" x14ac:dyDescent="0.25">
      <c r="Y111" s="202">
        <v>2019</v>
      </c>
      <c r="Z111" s="1" t="s">
        <v>16</v>
      </c>
      <c r="AA111" s="1">
        <v>752.75</v>
      </c>
      <c r="AB111" s="2">
        <v>752.75</v>
      </c>
      <c r="AC111" s="82">
        <v>1581.3</v>
      </c>
      <c r="AD111" s="80">
        <v>1897.56</v>
      </c>
      <c r="AE111" s="82">
        <v>1463.14</v>
      </c>
      <c r="AF111" s="82">
        <v>1593.36</v>
      </c>
      <c r="AI111" s="200">
        <v>2019</v>
      </c>
      <c r="AJ111" s="17" t="s">
        <v>16</v>
      </c>
      <c r="AK111" s="17">
        <v>752.75</v>
      </c>
      <c r="AL111" s="137">
        <f t="shared" si="117"/>
        <v>1.1304694773241425E-3</v>
      </c>
      <c r="AM111" s="14">
        <v>752.75</v>
      </c>
      <c r="AN111" s="137">
        <f t="shared" si="117"/>
        <v>-0.19453212776202447</v>
      </c>
      <c r="AO111" s="164">
        <v>1581.3</v>
      </c>
      <c r="AP111" s="137">
        <f t="shared" ref="AP111" si="217">(AO111-AO110)/AO110</f>
        <v>0</v>
      </c>
      <c r="AQ111" s="164">
        <v>1897.56</v>
      </c>
      <c r="AR111" s="137">
        <f t="shared" ref="AR111" si="218">(AQ111-AQ110)/AQ110</f>
        <v>0</v>
      </c>
      <c r="AS111" s="164">
        <v>1463.14</v>
      </c>
      <c r="AT111" s="137">
        <f t="shared" ref="AT111" si="219">(AS111-AS110)/AS110</f>
        <v>0</v>
      </c>
      <c r="AU111" s="164">
        <v>1593.36</v>
      </c>
      <c r="AV111" s="137">
        <f t="shared" si="121"/>
        <v>0</v>
      </c>
      <c r="AY111" s="200">
        <v>2019</v>
      </c>
      <c r="AZ111" s="17" t="s">
        <v>16</v>
      </c>
      <c r="BA111" s="164">
        <v>1581.3</v>
      </c>
      <c r="BB111" s="137">
        <f t="shared" si="195"/>
        <v>0</v>
      </c>
    </row>
    <row r="112" spans="25:54" x14ac:dyDescent="0.25">
      <c r="Y112" s="203"/>
      <c r="Z112" s="1" t="s">
        <v>22</v>
      </c>
      <c r="AA112" s="1">
        <v>754.99</v>
      </c>
      <c r="AB112" s="2">
        <v>938.46</v>
      </c>
      <c r="AC112" s="94">
        <v>1562.94</v>
      </c>
      <c r="AD112" s="95">
        <v>1875.53</v>
      </c>
      <c r="AE112" s="94">
        <v>1434.27</v>
      </c>
      <c r="AF112" s="94">
        <v>1561.92</v>
      </c>
      <c r="AI112" s="200"/>
      <c r="AJ112" s="17" t="s">
        <v>22</v>
      </c>
      <c r="AK112" s="17">
        <v>754.99</v>
      </c>
      <c r="AL112" s="137">
        <f t="shared" si="117"/>
        <v>2.9757555629359137E-3</v>
      </c>
      <c r="AM112" s="14">
        <v>938.46</v>
      </c>
      <c r="AN112" s="137">
        <f t="shared" si="117"/>
        <v>0.24670873463965465</v>
      </c>
      <c r="AO112" s="164">
        <v>1562.94</v>
      </c>
      <c r="AP112" s="137">
        <f t="shared" ref="AP112" si="220">(AO112-AO111)/AO111</f>
        <v>-1.1610700056915134E-2</v>
      </c>
      <c r="AQ112" s="164">
        <v>1875.53</v>
      </c>
      <c r="AR112" s="137">
        <f t="shared" ref="AR112" si="221">(AQ112-AQ111)/AQ111</f>
        <v>-1.1609646071797453E-2</v>
      </c>
      <c r="AS112" s="164">
        <v>1434.27</v>
      </c>
      <c r="AT112" s="137">
        <f t="shared" ref="AT112" si="222">(AS112-AS111)/AS111</f>
        <v>-1.9731536284976228E-2</v>
      </c>
      <c r="AU112" s="164">
        <v>1561.92</v>
      </c>
      <c r="AV112" s="137">
        <f t="shared" si="121"/>
        <v>-1.9731887332429476E-2</v>
      </c>
      <c r="AY112" s="200"/>
      <c r="AZ112" s="17" t="s">
        <v>22</v>
      </c>
      <c r="BA112" s="164">
        <v>1562.94</v>
      </c>
      <c r="BB112" s="137">
        <f t="shared" si="195"/>
        <v>-1.1610700056915134E-2</v>
      </c>
    </row>
    <row r="113" spans="25:54" x14ac:dyDescent="0.25">
      <c r="Y113" s="203"/>
      <c r="Z113" s="1" t="s">
        <v>23</v>
      </c>
      <c r="AA113" s="1">
        <v>759.52</v>
      </c>
      <c r="AB113" s="2">
        <v>944.18</v>
      </c>
      <c r="AC113" s="94">
        <v>1562.94</v>
      </c>
      <c r="AD113" s="95">
        <v>1875.53</v>
      </c>
      <c r="AE113" s="94">
        <v>1434.27</v>
      </c>
      <c r="AF113" s="94">
        <v>1561.92</v>
      </c>
      <c r="AI113" s="200"/>
      <c r="AJ113" s="17" t="s">
        <v>23</v>
      </c>
      <c r="AK113" s="17">
        <v>759.52</v>
      </c>
      <c r="AL113" s="137">
        <f t="shared" si="117"/>
        <v>6.0000794712512387E-3</v>
      </c>
      <c r="AM113" s="14">
        <v>944.18</v>
      </c>
      <c r="AN113" s="137">
        <f t="shared" si="117"/>
        <v>6.0950919591670535E-3</v>
      </c>
      <c r="AO113" s="164">
        <v>1562.94</v>
      </c>
      <c r="AP113" s="137">
        <f t="shared" ref="AP113" si="223">(AO113-AO112)/AO112</f>
        <v>0</v>
      </c>
      <c r="AQ113" s="164">
        <v>1875.53</v>
      </c>
      <c r="AR113" s="137">
        <f t="shared" ref="AR113" si="224">(AQ113-AQ112)/AQ112</f>
        <v>0</v>
      </c>
      <c r="AS113" s="164">
        <v>1434.27</v>
      </c>
      <c r="AT113" s="137">
        <f t="shared" ref="AT113" si="225">(AS113-AS112)/AS112</f>
        <v>0</v>
      </c>
      <c r="AU113" s="164">
        <v>1561.92</v>
      </c>
      <c r="AV113" s="137">
        <f t="shared" si="121"/>
        <v>0</v>
      </c>
      <c r="AY113" s="200"/>
      <c r="AZ113" s="17" t="s">
        <v>23</v>
      </c>
      <c r="BA113" s="164">
        <v>1562.94</v>
      </c>
      <c r="BB113" s="137">
        <f t="shared" si="195"/>
        <v>0</v>
      </c>
    </row>
    <row r="114" spans="25:54" x14ac:dyDescent="0.25">
      <c r="Y114" s="203"/>
      <c r="Z114" s="1" t="s">
        <v>24</v>
      </c>
      <c r="AA114" s="1">
        <v>763.95</v>
      </c>
      <c r="AB114" s="2">
        <v>949.66</v>
      </c>
      <c r="AC114" s="73">
        <v>1504.79</v>
      </c>
      <c r="AD114" s="49">
        <v>1805.75</v>
      </c>
      <c r="AE114" s="73">
        <v>1357.91</v>
      </c>
      <c r="AF114" s="73">
        <v>1478.76</v>
      </c>
      <c r="AI114" s="200"/>
      <c r="AJ114" s="17" t="s">
        <v>24</v>
      </c>
      <c r="AK114" s="17">
        <v>763.95</v>
      </c>
      <c r="AL114" s="137">
        <f t="shared" si="117"/>
        <v>5.8326311354540547E-3</v>
      </c>
      <c r="AM114" s="14">
        <v>949.66</v>
      </c>
      <c r="AN114" s="137">
        <f t="shared" si="117"/>
        <v>5.8039780550318987E-3</v>
      </c>
      <c r="AO114" s="164">
        <v>1504.79</v>
      </c>
      <c r="AP114" s="137">
        <f t="shared" ref="AP114" si="226">(AO114-AO113)/AO113</f>
        <v>-3.7205522924744446E-2</v>
      </c>
      <c r="AQ114" s="164">
        <v>1805.75</v>
      </c>
      <c r="AR114" s="137">
        <f t="shared" ref="AR114" si="227">(AQ114-AQ113)/AQ113</f>
        <v>-3.7205483250067964E-2</v>
      </c>
      <c r="AS114" s="164">
        <v>1357.91</v>
      </c>
      <c r="AT114" s="137">
        <f t="shared" ref="AT114" si="228">(AS114-AS113)/AS113</f>
        <v>-5.3239627127388778E-2</v>
      </c>
      <c r="AU114" s="164">
        <v>1478.76</v>
      </c>
      <c r="AV114" s="137">
        <f t="shared" si="121"/>
        <v>-5.3242163491087943E-2</v>
      </c>
      <c r="AY114" s="200"/>
      <c r="AZ114" s="17" t="s">
        <v>24</v>
      </c>
      <c r="BA114" s="164">
        <v>1504.79</v>
      </c>
      <c r="BB114" s="137">
        <f t="shared" si="195"/>
        <v>-3.7205522924744446E-2</v>
      </c>
    </row>
    <row r="115" spans="25:54" x14ac:dyDescent="0.25">
      <c r="Y115" s="203"/>
      <c r="Z115" s="1" t="s">
        <v>25</v>
      </c>
      <c r="AA115" s="1">
        <v>767.29</v>
      </c>
      <c r="AB115" s="97">
        <v>953.7</v>
      </c>
      <c r="AC115" s="82">
        <v>1531.21</v>
      </c>
      <c r="AD115" s="80">
        <v>1837.45</v>
      </c>
      <c r="AE115" s="82">
        <v>1369.34</v>
      </c>
      <c r="AF115" s="82">
        <v>1491.21</v>
      </c>
      <c r="AI115" s="200"/>
      <c r="AJ115" s="17" t="s">
        <v>25</v>
      </c>
      <c r="AK115" s="17">
        <v>767.29</v>
      </c>
      <c r="AL115" s="137">
        <f t="shared" si="117"/>
        <v>4.3720138752535087E-3</v>
      </c>
      <c r="AM115" s="143">
        <v>953.7</v>
      </c>
      <c r="AN115" s="137">
        <f t="shared" si="117"/>
        <v>4.2541541183161108E-3</v>
      </c>
      <c r="AO115" s="164">
        <v>1531.21</v>
      </c>
      <c r="AP115" s="137">
        <f t="shared" ref="AP115" si="229">(AO115-AO114)/AO114</f>
        <v>1.7557267126974578E-2</v>
      </c>
      <c r="AQ115" s="164">
        <v>1837.45</v>
      </c>
      <c r="AR115" s="137">
        <f t="shared" ref="AR115" si="230">(AQ115-AQ114)/AQ114</f>
        <v>1.7555032534957798E-2</v>
      </c>
      <c r="AS115" s="164">
        <v>1369.34</v>
      </c>
      <c r="AT115" s="137">
        <f t="shared" ref="AT115" si="231">(AS115-AS114)/AS114</f>
        <v>8.4173472468719104E-3</v>
      </c>
      <c r="AU115" s="164">
        <v>1491.21</v>
      </c>
      <c r="AV115" s="137">
        <f t="shared" si="121"/>
        <v>8.4192160999756859E-3</v>
      </c>
      <c r="AY115" s="200"/>
      <c r="AZ115" s="17" t="s">
        <v>25</v>
      </c>
      <c r="BA115" s="164">
        <v>1531.21</v>
      </c>
      <c r="BB115" s="137">
        <f t="shared" si="195"/>
        <v>1.7557267126974578E-2</v>
      </c>
    </row>
    <row r="116" spans="25:54" x14ac:dyDescent="0.25">
      <c r="Y116" s="203"/>
      <c r="Z116" s="1" t="s">
        <v>28</v>
      </c>
      <c r="AA116" s="1">
        <v>771.13</v>
      </c>
      <c r="AB116" s="2">
        <v>958.45</v>
      </c>
      <c r="AC116" s="82">
        <v>1531.21</v>
      </c>
      <c r="AD116" s="80">
        <v>1837.45</v>
      </c>
      <c r="AE116" s="82">
        <v>1369.34</v>
      </c>
      <c r="AF116" s="82">
        <v>1491.21</v>
      </c>
      <c r="AI116" s="200"/>
      <c r="AJ116" s="17" t="s">
        <v>28</v>
      </c>
      <c r="AK116" s="17">
        <v>771.13</v>
      </c>
      <c r="AL116" s="137">
        <f t="shared" si="117"/>
        <v>5.0046266730962635E-3</v>
      </c>
      <c r="AM116" s="14">
        <v>958.45</v>
      </c>
      <c r="AN116" s="137">
        <f t="shared" si="117"/>
        <v>4.9806018664150147E-3</v>
      </c>
      <c r="AO116" s="164">
        <v>1531.21</v>
      </c>
      <c r="AP116" s="137">
        <f t="shared" ref="AP116" si="232">(AO116-AO115)/AO115</f>
        <v>0</v>
      </c>
      <c r="AQ116" s="164">
        <v>1837.45</v>
      </c>
      <c r="AR116" s="137">
        <f t="shared" ref="AR116" si="233">(AQ116-AQ115)/AQ115</f>
        <v>0</v>
      </c>
      <c r="AS116" s="164">
        <v>1369.34</v>
      </c>
      <c r="AT116" s="137">
        <f t="shared" ref="AT116" si="234">(AS116-AS115)/AS115</f>
        <v>0</v>
      </c>
      <c r="AU116" s="164">
        <v>1491.21</v>
      </c>
      <c r="AV116" s="137">
        <f t="shared" si="121"/>
        <v>0</v>
      </c>
      <c r="AY116" s="200"/>
      <c r="AZ116" s="17" t="s">
        <v>28</v>
      </c>
      <c r="BA116" s="164">
        <v>1531.21</v>
      </c>
      <c r="BB116" s="137">
        <f t="shared" si="195"/>
        <v>0</v>
      </c>
    </row>
    <row r="117" spans="25:54" x14ac:dyDescent="0.25">
      <c r="Y117" s="203"/>
      <c r="Z117" s="1" t="s">
        <v>29</v>
      </c>
      <c r="AA117" s="1">
        <v>773.64</v>
      </c>
      <c r="AB117" s="2">
        <v>961.37</v>
      </c>
      <c r="AC117" s="73">
        <v>1605.45</v>
      </c>
      <c r="AD117" s="49">
        <v>1926.54</v>
      </c>
      <c r="AE117" s="73">
        <v>1426.51</v>
      </c>
      <c r="AF117" s="73">
        <v>1553.47</v>
      </c>
      <c r="AI117" s="200"/>
      <c r="AJ117" s="17" t="s">
        <v>29</v>
      </c>
      <c r="AK117" s="17">
        <v>773.64</v>
      </c>
      <c r="AL117" s="137">
        <f t="shared" si="117"/>
        <v>3.2549634951305109E-3</v>
      </c>
      <c r="AM117" s="14">
        <v>961.37</v>
      </c>
      <c r="AN117" s="137">
        <f t="shared" si="117"/>
        <v>3.0465856330533247E-3</v>
      </c>
      <c r="AO117" s="164">
        <v>1605.45</v>
      </c>
      <c r="AP117" s="137">
        <f t="shared" ref="AP117" si="235">(AO117-AO116)/AO116</f>
        <v>4.8484531840831763E-2</v>
      </c>
      <c r="AQ117" s="164">
        <v>1926.54</v>
      </c>
      <c r="AR117" s="137">
        <f t="shared" ref="AR117" si="236">(AQ117-AQ116)/AQ116</f>
        <v>4.8485673079539535E-2</v>
      </c>
      <c r="AS117" s="164">
        <v>1426.51</v>
      </c>
      <c r="AT117" s="137">
        <f t="shared" ref="AT117" si="237">(AS117-AS116)/AS116</f>
        <v>4.1750040165335178E-2</v>
      </c>
      <c r="AU117" s="164">
        <v>1553.47</v>
      </c>
      <c r="AV117" s="137">
        <f t="shared" si="121"/>
        <v>4.1751329457286358E-2</v>
      </c>
      <c r="AY117" s="200"/>
      <c r="AZ117" s="17" t="s">
        <v>29</v>
      </c>
      <c r="BA117" s="164">
        <v>1605.45</v>
      </c>
      <c r="BB117" s="137">
        <f t="shared" si="195"/>
        <v>4.8484531840831763E-2</v>
      </c>
    </row>
    <row r="118" spans="25:54" x14ac:dyDescent="0.25">
      <c r="Y118" s="203"/>
      <c r="Z118" s="1" t="s">
        <v>30</v>
      </c>
      <c r="AA118" s="1">
        <v>775.74</v>
      </c>
      <c r="AB118" s="2">
        <v>963.87</v>
      </c>
      <c r="AC118" s="73">
        <v>1611.98</v>
      </c>
      <c r="AD118" s="49">
        <v>1934.38</v>
      </c>
      <c r="AE118" s="73">
        <v>1430.85</v>
      </c>
      <c r="AF118" s="73">
        <v>1558.2</v>
      </c>
      <c r="AI118" s="200"/>
      <c r="AJ118" s="17" t="s">
        <v>30</v>
      </c>
      <c r="AK118" s="17">
        <v>775.74</v>
      </c>
      <c r="AL118" s="137">
        <f t="shared" si="117"/>
        <v>2.7144408251900403E-3</v>
      </c>
      <c r="AM118" s="14">
        <v>963.87</v>
      </c>
      <c r="AN118" s="137">
        <f t="shared" si="117"/>
        <v>2.6004555998210888E-3</v>
      </c>
      <c r="AO118" s="164">
        <v>1611.98</v>
      </c>
      <c r="AP118" s="137">
        <f t="shared" ref="AP118" si="238">(AO118-AO117)/AO117</f>
        <v>4.0673954343018919E-3</v>
      </c>
      <c r="AQ118" s="164">
        <v>1934.38</v>
      </c>
      <c r="AR118" s="137">
        <f t="shared" ref="AR118" si="239">(AQ118-AQ117)/AQ117</f>
        <v>4.0694716953710514E-3</v>
      </c>
      <c r="AS118" s="164">
        <v>1430.85</v>
      </c>
      <c r="AT118" s="137">
        <f t="shared" ref="AT118" si="240">(AS118-AS117)/AS117</f>
        <v>3.0423901690138297E-3</v>
      </c>
      <c r="AU118" s="164">
        <v>1558.2</v>
      </c>
      <c r="AV118" s="137">
        <f t="shared" si="121"/>
        <v>3.0447964878626676E-3</v>
      </c>
      <c r="AY118" s="200"/>
      <c r="AZ118" s="17" t="s">
        <v>30</v>
      </c>
      <c r="BA118" s="164">
        <v>1611.98</v>
      </c>
      <c r="BB118" s="137">
        <f t="shared" si="195"/>
        <v>4.0673954343018919E-3</v>
      </c>
    </row>
    <row r="119" spans="25:54" x14ac:dyDescent="0.25">
      <c r="Y119" s="203"/>
      <c r="Z119" s="1" t="s">
        <v>31</v>
      </c>
      <c r="AA119" s="1">
        <v>777.52</v>
      </c>
      <c r="AB119" s="2">
        <v>965.97</v>
      </c>
      <c r="AC119" s="73">
        <v>1628.08</v>
      </c>
      <c r="AD119" s="93">
        <v>1953.7</v>
      </c>
      <c r="AE119" s="73">
        <v>1445.86</v>
      </c>
      <c r="AF119" s="73">
        <v>1574.54</v>
      </c>
      <c r="AI119" s="200"/>
      <c r="AJ119" s="17" t="s">
        <v>31</v>
      </c>
      <c r="AK119" s="17">
        <v>777.52</v>
      </c>
      <c r="AL119" s="137">
        <f t="shared" si="117"/>
        <v>2.29458323665142E-3</v>
      </c>
      <c r="AM119" s="14">
        <v>965.97</v>
      </c>
      <c r="AN119" s="137">
        <f t="shared" si="117"/>
        <v>2.1787170469046891E-3</v>
      </c>
      <c r="AO119" s="164">
        <v>1628.08</v>
      </c>
      <c r="AP119" s="137">
        <f t="shared" ref="AP119" si="241">(AO119-AO118)/AO118</f>
        <v>9.9877169691931101E-3</v>
      </c>
      <c r="AQ119" s="164">
        <v>1953.7</v>
      </c>
      <c r="AR119" s="137">
        <f t="shared" ref="AR119" si="242">(AQ119-AQ118)/AQ118</f>
        <v>9.987696316132267E-3</v>
      </c>
      <c r="AS119" s="164">
        <v>1445.86</v>
      </c>
      <c r="AT119" s="137">
        <f t="shared" ref="AT119" si="243">(AS119-AS118)/AS118</f>
        <v>1.04902680225041E-2</v>
      </c>
      <c r="AU119" s="164">
        <v>1574.54</v>
      </c>
      <c r="AV119" s="137">
        <f t="shared" si="121"/>
        <v>1.0486458734437118E-2</v>
      </c>
      <c r="AY119" s="200"/>
      <c r="AZ119" s="17" t="s">
        <v>31</v>
      </c>
      <c r="BA119" s="164">
        <v>1628.08</v>
      </c>
      <c r="BB119" s="137">
        <f t="shared" si="195"/>
        <v>9.9877169691931101E-3</v>
      </c>
    </row>
    <row r="120" spans="25:54" x14ac:dyDescent="0.25">
      <c r="Y120" s="203"/>
      <c r="Z120" s="1" t="s">
        <v>32</v>
      </c>
      <c r="AA120" s="1">
        <v>800.94</v>
      </c>
      <c r="AB120" s="2">
        <v>995.22</v>
      </c>
      <c r="AC120" s="82">
        <v>1701.51</v>
      </c>
      <c r="AD120" s="80">
        <v>2041.81</v>
      </c>
      <c r="AE120" s="82">
        <v>1516.91</v>
      </c>
      <c r="AF120" s="82">
        <v>1651.91</v>
      </c>
      <c r="AI120" s="200"/>
      <c r="AJ120" s="17" t="s">
        <v>32</v>
      </c>
      <c r="AK120" s="17">
        <v>800.94</v>
      </c>
      <c r="AL120" s="137">
        <f t="shared" si="117"/>
        <v>3.0121411667867158E-2</v>
      </c>
      <c r="AM120" s="14">
        <v>995.22</v>
      </c>
      <c r="AN120" s="137">
        <f t="shared" si="117"/>
        <v>3.0280443492033914E-2</v>
      </c>
      <c r="AO120" s="164">
        <v>1701.51</v>
      </c>
      <c r="AP120" s="137">
        <f t="shared" ref="AP120" si="244">(AO120-AO119)/AO119</f>
        <v>4.5102206279789732E-2</v>
      </c>
      <c r="AQ120" s="164">
        <v>2041.81</v>
      </c>
      <c r="AR120" s="137">
        <f t="shared" ref="AR120" si="245">(AQ120-AQ119)/AQ119</f>
        <v>4.5099042841787326E-2</v>
      </c>
      <c r="AS120" s="164">
        <v>1516.91</v>
      </c>
      <c r="AT120" s="137">
        <f t="shared" ref="AT120" si="246">(AS120-AS119)/AS119</f>
        <v>4.9140304040501973E-2</v>
      </c>
      <c r="AU120" s="164">
        <v>1651.91</v>
      </c>
      <c r="AV120" s="137">
        <f t="shared" si="121"/>
        <v>4.9138160986700957E-2</v>
      </c>
      <c r="AY120" s="200"/>
      <c r="AZ120" s="17" t="s">
        <v>32</v>
      </c>
      <c r="BA120" s="164">
        <v>1701.51</v>
      </c>
      <c r="BB120" s="137">
        <f t="shared" si="195"/>
        <v>4.5102206279789732E-2</v>
      </c>
    </row>
    <row r="121" spans="25:54" x14ac:dyDescent="0.25">
      <c r="Y121" s="203"/>
      <c r="Z121" s="1" t="s">
        <v>33</v>
      </c>
      <c r="AA121" s="1">
        <v>802.72</v>
      </c>
      <c r="AB121" s="2">
        <v>997.41</v>
      </c>
      <c r="AC121" s="82">
        <v>1701.51</v>
      </c>
      <c r="AD121" s="80">
        <v>2041.81</v>
      </c>
      <c r="AE121" s="82">
        <v>1516.91</v>
      </c>
      <c r="AF121" s="82">
        <v>1651.91</v>
      </c>
      <c r="AI121" s="200"/>
      <c r="AJ121" s="17" t="s">
        <v>33</v>
      </c>
      <c r="AK121" s="17">
        <v>802.72</v>
      </c>
      <c r="AL121" s="137">
        <f t="shared" si="117"/>
        <v>2.2223886932853554E-3</v>
      </c>
      <c r="AM121" s="14">
        <v>997.41</v>
      </c>
      <c r="AN121" s="137">
        <f t="shared" si="117"/>
        <v>2.2005184783263406E-3</v>
      </c>
      <c r="AO121" s="164">
        <v>1701.51</v>
      </c>
      <c r="AP121" s="137">
        <f t="shared" ref="AP121" si="247">(AO121-AO120)/AO120</f>
        <v>0</v>
      </c>
      <c r="AQ121" s="164">
        <v>2041.81</v>
      </c>
      <c r="AR121" s="137">
        <f t="shared" ref="AR121" si="248">(AQ121-AQ120)/AQ120</f>
        <v>0</v>
      </c>
      <c r="AS121" s="164">
        <v>1516.91</v>
      </c>
      <c r="AT121" s="137">
        <f t="shared" ref="AT121" si="249">(AS121-AS120)/AS120</f>
        <v>0</v>
      </c>
      <c r="AU121" s="164">
        <v>1651.91</v>
      </c>
      <c r="AV121" s="137">
        <f t="shared" si="121"/>
        <v>0</v>
      </c>
      <c r="AY121" s="200"/>
      <c r="AZ121" s="17" t="s">
        <v>33</v>
      </c>
      <c r="BA121" s="164">
        <v>1701.51</v>
      </c>
      <c r="BB121" s="137">
        <f t="shared" si="195"/>
        <v>0</v>
      </c>
    </row>
    <row r="122" spans="25:54" x14ac:dyDescent="0.25">
      <c r="Y122" s="204"/>
      <c r="Z122" s="1" t="s">
        <v>34</v>
      </c>
      <c r="AA122" s="1">
        <v>804.04</v>
      </c>
      <c r="AB122" s="2">
        <v>999.03</v>
      </c>
      <c r="AC122" s="73">
        <v>1664.59</v>
      </c>
      <c r="AD122" s="49">
        <v>1997.51</v>
      </c>
      <c r="AE122" s="73">
        <v>1456.65</v>
      </c>
      <c r="AF122" s="73">
        <v>1586.29</v>
      </c>
      <c r="AI122" s="200"/>
      <c r="AJ122" s="17" t="s">
        <v>34</v>
      </c>
      <c r="AK122" s="17">
        <v>804.04</v>
      </c>
      <c r="AL122" s="137">
        <f t="shared" si="117"/>
        <v>1.6444090093680689E-3</v>
      </c>
      <c r="AM122" s="14">
        <v>999.03</v>
      </c>
      <c r="AN122" s="137">
        <f t="shared" si="117"/>
        <v>1.6242066953409376E-3</v>
      </c>
      <c r="AO122" s="164">
        <v>1664.59</v>
      </c>
      <c r="AP122" s="137">
        <f t="shared" ref="AP122" si="250">(AO122-AO121)/AO121</f>
        <v>-2.1698373797391771E-2</v>
      </c>
      <c r="AQ122" s="164">
        <v>1997.51</v>
      </c>
      <c r="AR122" s="137">
        <f t="shared" ref="AR122" si="251">(AQ122-AQ121)/AQ121</f>
        <v>-2.1696436005308992E-2</v>
      </c>
      <c r="AS122" s="164">
        <v>1456.65</v>
      </c>
      <c r="AT122" s="137">
        <f t="shared" ref="AT122" si="252">(AS122-AS121)/AS121</f>
        <v>-3.9725494590977704E-2</v>
      </c>
      <c r="AU122" s="164">
        <v>1586.29</v>
      </c>
      <c r="AV122" s="137">
        <f t="shared" si="121"/>
        <v>-3.9723713761645678E-2</v>
      </c>
      <c r="AY122" s="200"/>
      <c r="AZ122" s="17" t="s">
        <v>34</v>
      </c>
      <c r="BA122" s="164">
        <v>1664.59</v>
      </c>
      <c r="BB122" s="137">
        <f t="shared" si="195"/>
        <v>-2.1698373797391771E-2</v>
      </c>
    </row>
    <row r="123" spans="25:54" x14ac:dyDescent="0.25">
      <c r="Y123" s="202">
        <v>2020</v>
      </c>
      <c r="Z123" s="1" t="s">
        <v>16</v>
      </c>
      <c r="AA123" s="1">
        <v>804.82</v>
      </c>
      <c r="AB123" s="73">
        <v>1000.08</v>
      </c>
      <c r="AC123" s="73">
        <v>1709.03</v>
      </c>
      <c r="AD123" s="86">
        <v>2050.84</v>
      </c>
      <c r="AE123" s="73">
        <v>1486.16</v>
      </c>
      <c r="AF123" s="73">
        <v>1618.43</v>
      </c>
      <c r="AI123" s="200">
        <v>2020</v>
      </c>
      <c r="AJ123" s="17" t="s">
        <v>16</v>
      </c>
      <c r="AK123" s="17">
        <v>804.82</v>
      </c>
      <c r="AL123" s="137">
        <f t="shared" si="117"/>
        <v>9.7010099000060504E-4</v>
      </c>
      <c r="AM123" s="49">
        <v>1000.08</v>
      </c>
      <c r="AN123" s="137">
        <f t="shared" si="117"/>
        <v>1.0510194889043053E-3</v>
      </c>
      <c r="AO123" s="164">
        <v>1709.03</v>
      </c>
      <c r="AP123" s="137">
        <f t="shared" ref="AP123" si="253">(AO123-AO122)/AO122</f>
        <v>2.669726479193078E-2</v>
      </c>
      <c r="AQ123" s="164">
        <v>2050.84</v>
      </c>
      <c r="AR123" s="137">
        <f t="shared" ref="AR123" si="254">(AQ123-AQ122)/AQ122</f>
        <v>2.6698239307938462E-2</v>
      </c>
      <c r="AS123" s="164">
        <v>1486.16</v>
      </c>
      <c r="AT123" s="137">
        <f t="shared" ref="AT123" si="255">(AS123-AS122)/AS122</f>
        <v>2.0258813029897359E-2</v>
      </c>
      <c r="AU123" s="164">
        <v>1618.43</v>
      </c>
      <c r="AV123" s="137">
        <f t="shared" si="121"/>
        <v>2.0261112406937003E-2</v>
      </c>
      <c r="AY123" s="200">
        <v>2020</v>
      </c>
      <c r="AZ123" s="17" t="s">
        <v>16</v>
      </c>
      <c r="BA123" s="164">
        <v>1709.03</v>
      </c>
      <c r="BB123" s="137">
        <f t="shared" si="195"/>
        <v>2.669726479193078E-2</v>
      </c>
    </row>
    <row r="124" spans="25:54" x14ac:dyDescent="0.25">
      <c r="Y124" s="203"/>
      <c r="Z124" s="1" t="s">
        <v>22</v>
      </c>
      <c r="AA124" s="1">
        <v>806.87</v>
      </c>
      <c r="AB124" s="73">
        <v>1002.56</v>
      </c>
      <c r="AC124" s="84">
        <v>1650.61</v>
      </c>
      <c r="AD124" s="73">
        <v>1980.73</v>
      </c>
      <c r="AE124" s="73">
        <v>1418.44</v>
      </c>
      <c r="AF124" s="73">
        <v>1544.68</v>
      </c>
      <c r="AI124" s="200"/>
      <c r="AJ124" s="17" t="s">
        <v>22</v>
      </c>
      <c r="AK124" s="17">
        <v>806.87</v>
      </c>
      <c r="AL124" s="137">
        <f t="shared" si="117"/>
        <v>2.5471534007603619E-3</v>
      </c>
      <c r="AM124" s="49">
        <v>1002.56</v>
      </c>
      <c r="AN124" s="137">
        <f t="shared" si="117"/>
        <v>2.4798016158706347E-3</v>
      </c>
      <c r="AO124" s="164">
        <v>1650.61</v>
      </c>
      <c r="AP124" s="137">
        <f t="shared" ref="AP124" si="256">(AO124-AO123)/AO123</f>
        <v>-3.4183133122297489E-2</v>
      </c>
      <c r="AQ124" s="164">
        <v>1980.73</v>
      </c>
      <c r="AR124" s="137">
        <f t="shared" ref="AR124" si="257">(AQ124-AQ123)/AQ123</f>
        <v>-3.4185992081293581E-2</v>
      </c>
      <c r="AS124" s="164">
        <v>1418.44</v>
      </c>
      <c r="AT124" s="137">
        <f t="shared" ref="AT124" si="258">(AS124-AS123)/AS123</f>
        <v>-4.5567099101038934E-2</v>
      </c>
      <c r="AU124" s="164">
        <v>1544.68</v>
      </c>
      <c r="AV124" s="137">
        <f t="shared" si="121"/>
        <v>-4.55688537656865E-2</v>
      </c>
      <c r="AY124" s="200"/>
      <c r="AZ124" s="17" t="s">
        <v>22</v>
      </c>
      <c r="BA124" s="164">
        <v>1650.61</v>
      </c>
      <c r="BB124" s="137">
        <f t="shared" si="195"/>
        <v>-3.4183133122297489E-2</v>
      </c>
    </row>
    <row r="125" spans="25:54" x14ac:dyDescent="0.25">
      <c r="Y125" s="203"/>
      <c r="Z125" s="1" t="s">
        <v>23</v>
      </c>
      <c r="AA125" s="1">
        <v>852.93</v>
      </c>
      <c r="AB125" s="73">
        <v>1061.29</v>
      </c>
      <c r="AC125" s="73">
        <v>1826.91</v>
      </c>
      <c r="AD125" s="73">
        <v>2192.29</v>
      </c>
      <c r="AE125" s="73">
        <v>1548.98</v>
      </c>
      <c r="AF125" s="73">
        <v>1686.84</v>
      </c>
      <c r="AI125" s="200"/>
      <c r="AJ125" s="17" t="s">
        <v>23</v>
      </c>
      <c r="AK125" s="17">
        <v>852.93</v>
      </c>
      <c r="AL125" s="137">
        <f t="shared" si="117"/>
        <v>5.7084784413846026E-2</v>
      </c>
      <c r="AM125" s="49">
        <v>1061.29</v>
      </c>
      <c r="AN125" s="137">
        <f t="shared" si="117"/>
        <v>5.8580035110118119E-2</v>
      </c>
      <c r="AO125" s="164">
        <v>1826.91</v>
      </c>
      <c r="AP125" s="137">
        <f t="shared" ref="AP125" si="259">(AO125-AO124)/AO124</f>
        <v>0.10680899788563028</v>
      </c>
      <c r="AQ125" s="164">
        <v>2192.29</v>
      </c>
      <c r="AR125" s="137">
        <f t="shared" ref="AR125" si="260">(AQ125-AQ124)/AQ124</f>
        <v>0.10680910573374459</v>
      </c>
      <c r="AS125" s="164">
        <v>1548.98</v>
      </c>
      <c r="AT125" s="137">
        <f t="shared" ref="AT125" si="261">(AS125-AS124)/AS124</f>
        <v>9.2030681593863656E-2</v>
      </c>
      <c r="AU125" s="49">
        <v>1686.84</v>
      </c>
      <c r="AV125" s="137">
        <f t="shared" si="121"/>
        <v>9.203200662920466E-2</v>
      </c>
      <c r="AY125" s="200"/>
      <c r="AZ125" s="17" t="s">
        <v>23</v>
      </c>
      <c r="BA125" s="164">
        <v>1826.91</v>
      </c>
      <c r="BB125" s="137">
        <f t="shared" si="195"/>
        <v>0.10680899788563028</v>
      </c>
    </row>
    <row r="126" spans="25:54" x14ac:dyDescent="0.25">
      <c r="Y126" s="203"/>
      <c r="Z126" s="1" t="s">
        <v>24</v>
      </c>
      <c r="AA126" s="1">
        <v>879.72</v>
      </c>
      <c r="AB126" s="73">
        <v>1095.25</v>
      </c>
      <c r="AC126" s="73">
        <v>1894.88</v>
      </c>
      <c r="AD126" s="73">
        <v>2273.86</v>
      </c>
      <c r="AE126" s="73">
        <v>1626.69</v>
      </c>
      <c r="AF126" s="73">
        <v>1771.47</v>
      </c>
      <c r="AI126" s="200"/>
      <c r="AJ126" s="17" t="s">
        <v>24</v>
      </c>
      <c r="AK126" s="17">
        <v>879.72</v>
      </c>
      <c r="AL126" s="137">
        <f t="shared" si="117"/>
        <v>3.1409377088389527E-2</v>
      </c>
      <c r="AM126" s="49">
        <v>1095.25</v>
      </c>
      <c r="AN126" s="137">
        <f t="shared" si="117"/>
        <v>3.1998793920606089E-2</v>
      </c>
      <c r="AO126" s="164">
        <v>1894.88</v>
      </c>
      <c r="AP126" s="137">
        <f t="shared" ref="AP126" si="262">(AO126-AO125)/AO125</f>
        <v>3.7204897887690158E-2</v>
      </c>
      <c r="AQ126" s="164">
        <v>2273.86</v>
      </c>
      <c r="AR126" s="137">
        <f t="shared" ref="AR126" si="263">(AQ126-AQ125)/AQ125</f>
        <v>3.7207668693466728E-2</v>
      </c>
      <c r="AS126" s="164">
        <v>1626.69</v>
      </c>
      <c r="AT126" s="137">
        <f t="shared" ref="AT126" si="264">(AS126-AS125)/AS125</f>
        <v>5.0168497979315441E-2</v>
      </c>
      <c r="AU126" s="49">
        <v>1771.47</v>
      </c>
      <c r="AV126" s="137">
        <f t="shared" si="121"/>
        <v>5.0170733442413101E-2</v>
      </c>
      <c r="AY126" s="200"/>
      <c r="AZ126" s="17" t="s">
        <v>24</v>
      </c>
      <c r="BA126" s="164">
        <v>1894.88</v>
      </c>
      <c r="BB126" s="137">
        <f t="shared" si="195"/>
        <v>3.7204897887690158E-2</v>
      </c>
    </row>
    <row r="127" spans="25:54" x14ac:dyDescent="0.25">
      <c r="Y127" s="203"/>
      <c r="Z127" s="1" t="s">
        <v>25</v>
      </c>
      <c r="AA127" s="1">
        <v>964.42</v>
      </c>
      <c r="AB127" s="73">
        <v>1201.4000000000001</v>
      </c>
      <c r="AC127" s="73">
        <v>2105.6</v>
      </c>
      <c r="AD127" s="73">
        <v>2526.7199999999998</v>
      </c>
      <c r="AE127" s="73">
        <v>1845.69</v>
      </c>
      <c r="AF127" s="73">
        <v>2009.96</v>
      </c>
      <c r="AI127" s="200"/>
      <c r="AJ127" s="17" t="s">
        <v>25</v>
      </c>
      <c r="AK127" s="17">
        <v>964.42</v>
      </c>
      <c r="AL127" s="137">
        <f t="shared" si="117"/>
        <v>9.6280634747419547E-2</v>
      </c>
      <c r="AM127" s="49">
        <v>1201.4000000000001</v>
      </c>
      <c r="AN127" s="137">
        <f t="shared" si="117"/>
        <v>9.6918511755307094E-2</v>
      </c>
      <c r="AO127" s="164">
        <v>2105.6</v>
      </c>
      <c r="AP127" s="137">
        <f t="shared" ref="AP127" si="265">(AO127-AO126)/AO126</f>
        <v>0.11120493118297717</v>
      </c>
      <c r="AQ127" s="164">
        <v>2526.7199999999998</v>
      </c>
      <c r="AR127" s="137">
        <f t="shared" ref="AR127" si="266">(AQ127-AQ126)/AQ126</f>
        <v>0.11120297643654388</v>
      </c>
      <c r="AS127" s="164">
        <v>1845.69</v>
      </c>
      <c r="AT127" s="137">
        <f t="shared" ref="AT127" si="267">(AS127-AS126)/AS126</f>
        <v>0.1346292163841912</v>
      </c>
      <c r="AU127" s="49">
        <v>2009.96</v>
      </c>
      <c r="AV127" s="137">
        <f t="shared" si="121"/>
        <v>0.13462830304775131</v>
      </c>
      <c r="AY127" s="200"/>
      <c r="AZ127" s="17" t="s">
        <v>25</v>
      </c>
      <c r="BA127" s="164">
        <v>2105.6</v>
      </c>
      <c r="BB127" s="137">
        <f t="shared" si="195"/>
        <v>0.11120493118297717</v>
      </c>
    </row>
    <row r="128" spans="25:54" x14ac:dyDescent="0.25">
      <c r="Y128" s="203"/>
      <c r="Z128" s="1" t="s">
        <v>28</v>
      </c>
      <c r="AA128" s="1">
        <v>965.89</v>
      </c>
      <c r="AB128" s="73">
        <v>1203.42</v>
      </c>
      <c r="AC128" s="73">
        <v>1938.62</v>
      </c>
      <c r="AD128" s="73">
        <v>2326.34</v>
      </c>
      <c r="AE128" s="73">
        <v>1673.95</v>
      </c>
      <c r="AF128" s="73">
        <v>1822.93</v>
      </c>
      <c r="AI128" s="200"/>
      <c r="AJ128" s="17" t="s">
        <v>28</v>
      </c>
      <c r="AK128" s="17">
        <v>965.89</v>
      </c>
      <c r="AL128" s="137">
        <f t="shared" si="117"/>
        <v>1.5242321810000077E-3</v>
      </c>
      <c r="AM128" s="49">
        <v>1203.42</v>
      </c>
      <c r="AN128" s="137">
        <f t="shared" si="117"/>
        <v>1.6813717329781769E-3</v>
      </c>
      <c r="AO128" s="164">
        <v>1938.62</v>
      </c>
      <c r="AP128" s="137">
        <f t="shared" ref="AP128" si="268">(AO128-AO127)/AO127</f>
        <v>-7.9302811550151994E-2</v>
      </c>
      <c r="AQ128" s="164">
        <v>2326.34</v>
      </c>
      <c r="AR128" s="137">
        <f t="shared" ref="AR128" si="269">(AQ128-AQ127)/AQ127</f>
        <v>-7.9304394630192371E-2</v>
      </c>
      <c r="AS128" s="164">
        <v>1673.95</v>
      </c>
      <c r="AT128" s="137">
        <f t="shared" ref="AT128" si="270">(AS128-AS127)/AS127</f>
        <v>-9.3049211947835234E-2</v>
      </c>
      <c r="AU128" s="49">
        <v>1822.93</v>
      </c>
      <c r="AV128" s="137">
        <f t="shared" si="121"/>
        <v>-9.3051603016975445E-2</v>
      </c>
      <c r="AY128" s="200"/>
      <c r="AZ128" s="17" t="s">
        <v>28</v>
      </c>
      <c r="BA128" s="164">
        <v>1938.62</v>
      </c>
      <c r="BB128" s="137">
        <f t="shared" si="195"/>
        <v>-7.9302811550151994E-2</v>
      </c>
    </row>
    <row r="129" spans="25:54" x14ac:dyDescent="0.25">
      <c r="Y129" s="203"/>
      <c r="Z129" s="1" t="s">
        <v>29</v>
      </c>
      <c r="AA129" s="1">
        <v>962.78</v>
      </c>
      <c r="AB129" s="73">
        <v>1199.53</v>
      </c>
      <c r="AC129" s="73">
        <v>1964.48</v>
      </c>
      <c r="AD129" s="73">
        <v>2357.38</v>
      </c>
      <c r="AE129" s="73">
        <v>1698.71</v>
      </c>
      <c r="AF129" s="73">
        <v>1849.9</v>
      </c>
      <c r="AI129" s="200"/>
      <c r="AJ129" s="17" t="s">
        <v>29</v>
      </c>
      <c r="AK129" s="17">
        <v>962.78</v>
      </c>
      <c r="AL129" s="137">
        <f t="shared" si="117"/>
        <v>-3.2198283448425947E-3</v>
      </c>
      <c r="AM129" s="49">
        <v>1199.53</v>
      </c>
      <c r="AN129" s="137">
        <f t="shared" si="117"/>
        <v>-3.232454172275764E-3</v>
      </c>
      <c r="AO129" s="164">
        <v>1964.48</v>
      </c>
      <c r="AP129" s="137">
        <f t="shared" ref="AP129" si="271">(AO129-AO128)/AO128</f>
        <v>1.3339385748625377E-2</v>
      </c>
      <c r="AQ129" s="164">
        <v>2357.38</v>
      </c>
      <c r="AR129" s="137">
        <f t="shared" ref="AR129" si="272">(AQ129-AQ128)/AQ128</f>
        <v>1.3342847563124892E-2</v>
      </c>
      <c r="AS129" s="164">
        <v>1698.71</v>
      </c>
      <c r="AT129" s="137">
        <f t="shared" ref="AT129" si="273">(AS129-AS128)/AS128</f>
        <v>1.4791361749156181E-2</v>
      </c>
      <c r="AU129" s="49">
        <v>1849.9</v>
      </c>
      <c r="AV129" s="137">
        <f t="shared" si="121"/>
        <v>1.4794863214714786E-2</v>
      </c>
      <c r="AY129" s="200"/>
      <c r="AZ129" s="17" t="s">
        <v>29</v>
      </c>
      <c r="BA129" s="164">
        <v>1964.48</v>
      </c>
      <c r="BB129" s="137">
        <f t="shared" si="195"/>
        <v>1.3339385748625377E-2</v>
      </c>
    </row>
    <row r="130" spans="25:54" x14ac:dyDescent="0.25">
      <c r="Y130" s="203"/>
      <c r="Z130" s="1" t="s">
        <v>30</v>
      </c>
      <c r="AA130" s="1">
        <v>892.76</v>
      </c>
      <c r="AB130" s="73">
        <v>1107.55</v>
      </c>
      <c r="AC130" s="73">
        <v>1894.88</v>
      </c>
      <c r="AD130" s="73">
        <v>2369.04</v>
      </c>
      <c r="AE130" s="73">
        <v>1684.4</v>
      </c>
      <c r="AF130" s="73">
        <v>1834.36</v>
      </c>
      <c r="AI130" s="200"/>
      <c r="AJ130" s="17" t="s">
        <v>30</v>
      </c>
      <c r="AK130" s="17">
        <v>892.76</v>
      </c>
      <c r="AL130" s="137">
        <f t="shared" si="117"/>
        <v>-7.2726895033133204E-2</v>
      </c>
      <c r="AM130" s="49">
        <v>1107.55</v>
      </c>
      <c r="AN130" s="137">
        <f t="shared" si="117"/>
        <v>-7.6680033012930082E-2</v>
      </c>
      <c r="AO130" s="164">
        <v>1894.88</v>
      </c>
      <c r="AP130" s="137">
        <f t="shared" ref="AP130" si="274">(AO130-AO129)/AO129</f>
        <v>-3.5429223000488633E-2</v>
      </c>
      <c r="AQ130" s="164">
        <v>2369.04</v>
      </c>
      <c r="AR130" s="137">
        <f t="shared" ref="AR130" si="275">(AQ130-AQ129)/AQ129</f>
        <v>4.9461690520831826E-3</v>
      </c>
      <c r="AS130" s="164">
        <v>1684.4</v>
      </c>
      <c r="AT130" s="137">
        <f t="shared" ref="AT130" si="276">(AS130-AS129)/AS129</f>
        <v>-8.4240394181466782E-3</v>
      </c>
      <c r="AU130" s="49">
        <v>1834.36</v>
      </c>
      <c r="AV130" s="137">
        <f t="shared" si="121"/>
        <v>-8.4004540785989467E-3</v>
      </c>
      <c r="AY130" s="200"/>
      <c r="AZ130" s="17" t="s">
        <v>30</v>
      </c>
      <c r="BA130" s="164">
        <v>1894.88</v>
      </c>
      <c r="BB130" s="137">
        <f t="shared" si="195"/>
        <v>-3.5429223000488633E-2</v>
      </c>
    </row>
    <row r="131" spans="25:54" x14ac:dyDescent="0.25">
      <c r="Y131" s="203"/>
      <c r="Z131" s="1" t="s">
        <v>31</v>
      </c>
      <c r="AA131" s="1">
        <v>896.33</v>
      </c>
      <c r="AB131" s="73">
        <v>1109.77</v>
      </c>
      <c r="AC131" s="82">
        <v>1886.5</v>
      </c>
      <c r="AD131" s="82">
        <v>2263.8000000000002</v>
      </c>
      <c r="AE131" s="82">
        <v>1590.9</v>
      </c>
      <c r="AF131" s="82">
        <v>1732.49</v>
      </c>
      <c r="AI131" s="200"/>
      <c r="AJ131" s="17" t="s">
        <v>31</v>
      </c>
      <c r="AK131" s="17">
        <v>896.33</v>
      </c>
      <c r="AL131" s="137">
        <f t="shared" si="117"/>
        <v>3.9988350732560263E-3</v>
      </c>
      <c r="AM131" s="49">
        <v>1109.77</v>
      </c>
      <c r="AN131" s="137">
        <f t="shared" si="117"/>
        <v>2.0044241794953069E-3</v>
      </c>
      <c r="AO131" s="164">
        <v>1886.5</v>
      </c>
      <c r="AP131" s="137">
        <f t="shared" ref="AP131" si="277">(AO131-AO130)/AO130</f>
        <v>-4.4224436375918837E-3</v>
      </c>
      <c r="AQ131" s="164">
        <v>2263.8000000000002</v>
      </c>
      <c r="AR131" s="137">
        <f t="shared" ref="AR131" si="278">(AQ131-AQ130)/AQ130</f>
        <v>-4.4423057440988664E-2</v>
      </c>
      <c r="AS131" s="164">
        <v>1590.9</v>
      </c>
      <c r="AT131" s="137">
        <f t="shared" ref="AT131" si="279">(AS131-AS130)/AS130</f>
        <v>-5.5509380194728092E-2</v>
      </c>
      <c r="AU131" s="80">
        <v>1732.49</v>
      </c>
      <c r="AV131" s="137">
        <f t="shared" si="121"/>
        <v>-5.553435530648286E-2</v>
      </c>
      <c r="AY131" s="200"/>
      <c r="AZ131" s="17" t="s">
        <v>31</v>
      </c>
      <c r="BA131" s="164">
        <v>1886.5</v>
      </c>
      <c r="BB131" s="137">
        <f t="shared" si="195"/>
        <v>-4.4224436375918837E-3</v>
      </c>
    </row>
    <row r="132" spans="25:54" x14ac:dyDescent="0.25">
      <c r="Y132" s="203"/>
      <c r="Z132" s="1" t="s">
        <v>32</v>
      </c>
      <c r="AA132" s="1">
        <v>896.85</v>
      </c>
      <c r="AB132" s="73">
        <v>1112.26</v>
      </c>
      <c r="AC132" s="82">
        <v>1886.5</v>
      </c>
      <c r="AD132" s="82">
        <v>2263.8000000000002</v>
      </c>
      <c r="AE132" s="82">
        <v>1590.9</v>
      </c>
      <c r="AF132" s="82">
        <v>1732.49</v>
      </c>
      <c r="AI132" s="200"/>
      <c r="AJ132" s="17" t="s">
        <v>32</v>
      </c>
      <c r="AK132" s="17">
        <v>896.85</v>
      </c>
      <c r="AL132" s="137">
        <f t="shared" si="117"/>
        <v>5.801434739437281E-4</v>
      </c>
      <c r="AM132" s="49">
        <v>1112.26</v>
      </c>
      <c r="AN132" s="137">
        <f t="shared" si="117"/>
        <v>2.2437081557439911E-3</v>
      </c>
      <c r="AO132" s="164">
        <v>1886.5</v>
      </c>
      <c r="AP132" s="137">
        <f t="shared" ref="AP132" si="280">(AO132-AO131)/AO131</f>
        <v>0</v>
      </c>
      <c r="AQ132" s="164">
        <v>2263.8000000000002</v>
      </c>
      <c r="AR132" s="137">
        <f t="shared" ref="AR132" si="281">(AQ132-AQ131)/AQ131</f>
        <v>0</v>
      </c>
      <c r="AS132" s="164">
        <v>1590.9</v>
      </c>
      <c r="AT132" s="137">
        <f t="shared" ref="AT132" si="282">(AS132-AS131)/AS131</f>
        <v>0</v>
      </c>
      <c r="AU132" s="80">
        <v>1732.49</v>
      </c>
      <c r="AV132" s="137">
        <f t="shared" si="121"/>
        <v>0</v>
      </c>
      <c r="AY132" s="200"/>
      <c r="AZ132" s="17" t="s">
        <v>32</v>
      </c>
      <c r="BA132" s="164">
        <v>1886.5</v>
      </c>
      <c r="BB132" s="137">
        <f t="shared" si="195"/>
        <v>0</v>
      </c>
    </row>
    <row r="133" spans="25:54" x14ac:dyDescent="0.25">
      <c r="Y133" s="203"/>
      <c r="Z133" s="1" t="s">
        <v>33</v>
      </c>
      <c r="AA133" s="1">
        <v>897.59</v>
      </c>
      <c r="AB133" s="73">
        <v>1111.96</v>
      </c>
      <c r="AC133" s="85">
        <v>1917.55</v>
      </c>
      <c r="AD133" s="73">
        <v>2301.06</v>
      </c>
      <c r="AE133" s="73">
        <v>1629.39</v>
      </c>
      <c r="AF133" s="73">
        <v>1774.41</v>
      </c>
      <c r="AI133" s="200"/>
      <c r="AJ133" s="17" t="s">
        <v>33</v>
      </c>
      <c r="AK133" s="17">
        <v>897.59</v>
      </c>
      <c r="AL133" s="137">
        <f t="shared" si="117"/>
        <v>8.2511010759882817E-4</v>
      </c>
      <c r="AM133" s="49">
        <v>1111.96</v>
      </c>
      <c r="AN133" s="137">
        <f t="shared" si="117"/>
        <v>-2.6972110837390046E-4</v>
      </c>
      <c r="AO133" s="164">
        <v>1917.55</v>
      </c>
      <c r="AP133" s="137">
        <f t="shared" ref="AP133" si="283">(AO133-AO132)/AO132</f>
        <v>1.6459051152928679E-2</v>
      </c>
      <c r="AQ133" s="164">
        <v>2301.06</v>
      </c>
      <c r="AR133" s="137">
        <f t="shared" ref="AR133" si="284">(AQ133-AQ132)/AQ132</f>
        <v>1.6459051152928599E-2</v>
      </c>
      <c r="AS133" s="164">
        <v>1629.39</v>
      </c>
      <c r="AT133" s="137">
        <f t="shared" ref="AT133" si="285">(AS133-AS132)/AS132</f>
        <v>2.4193852536300211E-2</v>
      </c>
      <c r="AU133" s="49">
        <v>1774.41</v>
      </c>
      <c r="AV133" s="137">
        <f t="shared" si="121"/>
        <v>2.4196387857938616E-2</v>
      </c>
      <c r="AY133" s="200"/>
      <c r="AZ133" s="17" t="s">
        <v>33</v>
      </c>
      <c r="BA133" s="164">
        <v>1917.55</v>
      </c>
      <c r="BB133" s="137">
        <f t="shared" si="195"/>
        <v>1.6459051152928679E-2</v>
      </c>
    </row>
    <row r="134" spans="25:54" x14ac:dyDescent="0.25">
      <c r="Y134" s="204"/>
      <c r="Z134" s="1" t="s">
        <v>34</v>
      </c>
      <c r="AA134" s="1">
        <v>890.17</v>
      </c>
      <c r="AB134" s="73">
        <v>1106.6400000000001</v>
      </c>
      <c r="AC134" s="84">
        <v>1942.58</v>
      </c>
      <c r="AD134" s="73">
        <v>2331.1</v>
      </c>
      <c r="AE134" s="73">
        <v>1658.6</v>
      </c>
      <c r="AF134" s="73">
        <v>1806.24</v>
      </c>
      <c r="AI134" s="200"/>
      <c r="AJ134" s="17" t="s">
        <v>34</v>
      </c>
      <c r="AK134" s="17">
        <v>890.17</v>
      </c>
      <c r="AL134" s="137">
        <f t="shared" si="117"/>
        <v>-8.2665805100325014E-3</v>
      </c>
      <c r="AM134" s="49">
        <v>1106.6400000000001</v>
      </c>
      <c r="AN134" s="137">
        <f t="shared" si="117"/>
        <v>-4.7843447606028423E-3</v>
      </c>
      <c r="AO134" s="49">
        <v>1942.58</v>
      </c>
      <c r="AP134" s="137">
        <f t="shared" ref="AP134" si="286">(AO134-AO133)/AO133</f>
        <v>1.3053114651508421E-2</v>
      </c>
      <c r="AQ134" s="49">
        <v>2331.1</v>
      </c>
      <c r="AR134" s="137">
        <f t="shared" ref="AR134" si="287">(AQ134-AQ133)/AQ133</f>
        <v>1.3054852980800138E-2</v>
      </c>
      <c r="AS134" s="49">
        <v>1658.6</v>
      </c>
      <c r="AT134" s="137">
        <f t="shared" ref="AT134" si="288">(AS134-AS133)/AS133</f>
        <v>1.7926954258955689E-2</v>
      </c>
      <c r="AU134" s="49">
        <v>1806.24</v>
      </c>
      <c r="AV134" s="137">
        <f t="shared" si="121"/>
        <v>1.7938356974994463E-2</v>
      </c>
      <c r="AY134" s="200"/>
      <c r="AZ134" s="17" t="s">
        <v>34</v>
      </c>
      <c r="BA134" s="49">
        <v>1942.58</v>
      </c>
      <c r="BB134" s="137">
        <f t="shared" si="195"/>
        <v>1.3053114651508421E-2</v>
      </c>
    </row>
    <row r="135" spans="25:54" x14ac:dyDescent="0.25">
      <c r="Y135" s="107"/>
      <c r="Z135" s="17"/>
      <c r="AA135" s="29"/>
      <c r="AB135" s="5"/>
      <c r="AC135" s="16"/>
      <c r="AD135" s="5"/>
      <c r="AE135" s="5"/>
      <c r="AF135" s="5"/>
    </row>
    <row r="136" spans="25:54" x14ac:dyDescent="0.25">
      <c r="AA136" s="50">
        <f t="shared" ref="AA136:AF136" si="289">MAX(AA75:AA135)</f>
        <v>965.89</v>
      </c>
      <c r="AB136" s="50">
        <f t="shared" si="289"/>
        <v>1203.42</v>
      </c>
      <c r="AC136" s="50">
        <f t="shared" si="289"/>
        <v>2105.6</v>
      </c>
      <c r="AD136" s="50">
        <f t="shared" si="289"/>
        <v>2526.7199999999998</v>
      </c>
      <c r="AE136" s="50">
        <f t="shared" si="289"/>
        <v>1845.69</v>
      </c>
      <c r="AF136" s="50">
        <f t="shared" si="289"/>
        <v>2009.96</v>
      </c>
    </row>
    <row r="137" spans="25:54" x14ac:dyDescent="0.25">
      <c r="AA137" s="50">
        <f t="shared" ref="AA137:AF137" si="290">MIN(AA75:AA135)</f>
        <v>602.65</v>
      </c>
      <c r="AB137" s="50">
        <f t="shared" si="290"/>
        <v>750.42</v>
      </c>
      <c r="AC137" s="50">
        <f t="shared" si="290"/>
        <v>1161.96</v>
      </c>
      <c r="AD137" s="50">
        <f t="shared" si="290"/>
        <v>1394.35</v>
      </c>
      <c r="AE137" s="50">
        <f t="shared" si="290"/>
        <v>1161.96</v>
      </c>
      <c r="AF137" s="50">
        <f t="shared" si="290"/>
        <v>1265.3699999999999</v>
      </c>
    </row>
    <row r="138" spans="25:54" x14ac:dyDescent="0.25">
      <c r="AA138" s="50">
        <f t="shared" ref="AA138:AF138" si="291">AVERAGE(AA75:AA135)</f>
        <v>739.81796610169511</v>
      </c>
      <c r="AB138" s="50">
        <f t="shared" si="291"/>
        <v>917.14983050847479</v>
      </c>
      <c r="AC138" s="50">
        <f t="shared" si="291"/>
        <v>1487.9525423728819</v>
      </c>
      <c r="AD138" s="50">
        <f t="shared" si="291"/>
        <v>1787.1564406779655</v>
      </c>
      <c r="AE138" s="50">
        <f t="shared" si="291"/>
        <v>1388.7181355932203</v>
      </c>
      <c r="AF138" s="50">
        <f t="shared" si="291"/>
        <v>1512.3150847457623</v>
      </c>
    </row>
    <row r="140" spans="25:54" x14ac:dyDescent="0.25">
      <c r="Y140" t="s">
        <v>477</v>
      </c>
    </row>
  </sheetData>
  <mergeCells count="102">
    <mergeCell ref="AY72:AY74"/>
    <mergeCell ref="AZ72:AZ74"/>
    <mergeCell ref="AY75:AY86"/>
    <mergeCell ref="AY87:AY98"/>
    <mergeCell ref="AY99:AY110"/>
    <mergeCell ref="AY111:AY122"/>
    <mergeCell ref="AY123:AY134"/>
    <mergeCell ref="BA72:BB73"/>
    <mergeCell ref="AY71:BB71"/>
    <mergeCell ref="AU1:AX1"/>
    <mergeCell ref="AU17:AU28"/>
    <mergeCell ref="AU29:AU40"/>
    <mergeCell ref="AU41:AU52"/>
    <mergeCell ref="AU53:AU64"/>
    <mergeCell ref="AU2:AU4"/>
    <mergeCell ref="AV2:AV4"/>
    <mergeCell ref="AW2:AX3"/>
    <mergeCell ref="AU5:AU16"/>
    <mergeCell ref="Y111:Y122"/>
    <mergeCell ref="Y123:Y134"/>
    <mergeCell ref="Y17:Y28"/>
    <mergeCell ref="Y29:Y40"/>
    <mergeCell ref="Y41:Y52"/>
    <mergeCell ref="Y53:Y64"/>
    <mergeCell ref="Y75:Y86"/>
    <mergeCell ref="Y87:Y98"/>
    <mergeCell ref="Y99:Y110"/>
    <mergeCell ref="Y5:Y16"/>
    <mergeCell ref="Y71:AF71"/>
    <mergeCell ref="Y72:Y74"/>
    <mergeCell ref="Z72:Z74"/>
    <mergeCell ref="AA72:AA74"/>
    <mergeCell ref="AB72:AB74"/>
    <mergeCell ref="AC72:AC74"/>
    <mergeCell ref="AD72:AD74"/>
    <mergeCell ref="AE72:AE74"/>
    <mergeCell ref="AF72:AF74"/>
    <mergeCell ref="Y1:AE1"/>
    <mergeCell ref="Y2:Y4"/>
    <mergeCell ref="Z2:Z4"/>
    <mergeCell ref="AA2:AA4"/>
    <mergeCell ref="AB2:AB4"/>
    <mergeCell ref="AC2:AC4"/>
    <mergeCell ref="AD2:AD4"/>
    <mergeCell ref="AE2:AE4"/>
    <mergeCell ref="M3:M4"/>
    <mergeCell ref="N3:N4"/>
    <mergeCell ref="O3:O4"/>
    <mergeCell ref="P3:P4"/>
    <mergeCell ref="Q3:Q4"/>
    <mergeCell ref="S3:S4"/>
    <mergeCell ref="T3:T4"/>
    <mergeCell ref="U3:U4"/>
    <mergeCell ref="V3:V4"/>
    <mergeCell ref="G3:H3"/>
    <mergeCell ref="I3:I4"/>
    <mergeCell ref="J3:J4"/>
    <mergeCell ref="K3:K4"/>
    <mergeCell ref="L3:L4"/>
    <mergeCell ref="A1:V1"/>
    <mergeCell ref="A2:A4"/>
    <mergeCell ref="B2:B4"/>
    <mergeCell ref="C2:E2"/>
    <mergeCell ref="F2:H2"/>
    <mergeCell ref="I2:J2"/>
    <mergeCell ref="K2:L2"/>
    <mergeCell ref="M2:N2"/>
    <mergeCell ref="O2:P2"/>
    <mergeCell ref="Q2:R2"/>
    <mergeCell ref="R3:R4"/>
    <mergeCell ref="S2:T2"/>
    <mergeCell ref="U2:V2"/>
    <mergeCell ref="C3:C4"/>
    <mergeCell ref="D3:E3"/>
    <mergeCell ref="F3:F4"/>
    <mergeCell ref="AG2:AG4"/>
    <mergeCell ref="AH2:AH4"/>
    <mergeCell ref="AG1:AR1"/>
    <mergeCell ref="AI2:AJ3"/>
    <mergeCell ref="AK2:AL3"/>
    <mergeCell ref="AM2:AN3"/>
    <mergeCell ref="AO2:AP3"/>
    <mergeCell ref="AQ2:AR3"/>
    <mergeCell ref="AG5:AG16"/>
    <mergeCell ref="AG17:AG28"/>
    <mergeCell ref="AG29:AG40"/>
    <mergeCell ref="AG41:AG52"/>
    <mergeCell ref="AG53:AG64"/>
    <mergeCell ref="AI99:AI110"/>
    <mergeCell ref="AI111:AI122"/>
    <mergeCell ref="AI123:AI134"/>
    <mergeCell ref="AI72:AI74"/>
    <mergeCell ref="AJ72:AJ74"/>
    <mergeCell ref="AS72:AT73"/>
    <mergeCell ref="AU72:AV73"/>
    <mergeCell ref="AI71:AV71"/>
    <mergeCell ref="AI75:AI86"/>
    <mergeCell ref="AI87:AI98"/>
    <mergeCell ref="AK72:AL73"/>
    <mergeCell ref="AM72:AN73"/>
    <mergeCell ref="AO72:AP73"/>
    <mergeCell ref="AQ72:AR73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D3D5E-3A13-4D0A-A3FE-20FEEC2B4FB3}">
  <dimension ref="A1:AM83"/>
  <sheetViews>
    <sheetView zoomScale="90" zoomScaleNormal="90" workbookViewId="0">
      <selection activeCell="K21" sqref="K21"/>
    </sheetView>
  </sheetViews>
  <sheetFormatPr baseColWidth="10" defaultRowHeight="15" x14ac:dyDescent="0.25"/>
  <cols>
    <col min="1" max="1" width="5.5703125" customWidth="1"/>
    <col min="2" max="2" width="11.42578125" bestFit="1" customWidth="1"/>
    <col min="3" max="3" width="10.42578125" customWidth="1"/>
    <col min="4" max="4" width="11.85546875" bestFit="1" customWidth="1"/>
    <col min="5" max="5" width="10.28515625" customWidth="1"/>
    <col min="6" max="6" width="9.85546875" customWidth="1"/>
    <col min="7" max="7" width="11.42578125" bestFit="1" customWidth="1"/>
    <col min="8" max="8" width="10.140625" bestFit="1" customWidth="1"/>
    <col min="9" max="9" width="10.140625" customWidth="1"/>
    <col min="10" max="10" width="11.7109375" customWidth="1"/>
    <col min="11" max="11" width="10.140625" customWidth="1"/>
    <col min="12" max="12" width="10.7109375" customWidth="1"/>
    <col min="13" max="13" width="12.140625" customWidth="1"/>
    <col min="14" max="14" width="10.140625" customWidth="1"/>
    <col min="15" max="15" width="10.28515625" customWidth="1"/>
    <col min="16" max="16" width="11.5703125" customWidth="1"/>
    <col min="17" max="17" width="10.28515625" customWidth="1"/>
    <col min="18" max="18" width="11.42578125" customWidth="1"/>
    <col min="19" max="19" width="11.42578125" bestFit="1" customWidth="1"/>
    <col min="20" max="20" width="10.7109375" customWidth="1"/>
    <col min="21" max="21" width="10.85546875" customWidth="1"/>
    <col min="22" max="22" width="11.42578125" customWidth="1"/>
    <col min="23" max="24" width="10.85546875" customWidth="1"/>
    <col min="25" max="25" width="12" customWidth="1"/>
    <col min="26" max="26" width="10.85546875" customWidth="1"/>
  </cols>
  <sheetData>
    <row r="1" spans="1:39" x14ac:dyDescent="0.25">
      <c r="A1" s="233" t="s">
        <v>42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3"/>
      <c r="X1" s="233"/>
      <c r="Y1" s="233"/>
      <c r="Z1" s="233"/>
      <c r="AA1" s="233"/>
      <c r="AB1" s="233"/>
      <c r="AC1" s="233"/>
      <c r="AD1" s="233"/>
      <c r="AE1" s="233"/>
      <c r="AF1" s="233"/>
      <c r="AG1" s="233"/>
      <c r="AH1" s="233"/>
      <c r="AI1" s="233"/>
      <c r="AJ1" s="233"/>
      <c r="AK1" s="233"/>
      <c r="AL1" s="233"/>
    </row>
    <row r="2" spans="1:39" x14ac:dyDescent="0.25">
      <c r="A2" s="225" t="s">
        <v>1</v>
      </c>
      <c r="B2" s="225" t="s">
        <v>2</v>
      </c>
      <c r="C2" s="225" t="s">
        <v>3</v>
      </c>
      <c r="D2" s="225"/>
      <c r="E2" s="225"/>
      <c r="F2" s="225"/>
      <c r="G2" s="225"/>
      <c r="H2" s="225"/>
      <c r="I2" s="226" t="s">
        <v>4</v>
      </c>
      <c r="J2" s="226"/>
      <c r="K2" s="226"/>
      <c r="L2" s="226"/>
      <c r="M2" s="226"/>
      <c r="N2" s="226"/>
      <c r="O2" s="226" t="s">
        <v>5</v>
      </c>
      <c r="P2" s="226"/>
      <c r="Q2" s="226"/>
      <c r="R2" s="226"/>
      <c r="S2" s="226"/>
      <c r="T2" s="226"/>
      <c r="U2" s="225" t="s">
        <v>6</v>
      </c>
      <c r="V2" s="225"/>
      <c r="W2" s="225"/>
      <c r="X2" s="225" t="s">
        <v>7</v>
      </c>
      <c r="Y2" s="225"/>
      <c r="Z2" s="225"/>
      <c r="AA2" s="225" t="s">
        <v>8</v>
      </c>
      <c r="AB2" s="225"/>
      <c r="AC2" s="225"/>
      <c r="AD2" s="227" t="s">
        <v>43</v>
      </c>
      <c r="AE2" s="228"/>
      <c r="AF2" s="229"/>
      <c r="AG2" s="227" t="s">
        <v>1426</v>
      </c>
      <c r="AH2" s="228"/>
      <c r="AI2" s="229"/>
      <c r="AJ2" s="227" t="s">
        <v>44</v>
      </c>
      <c r="AK2" s="228"/>
      <c r="AL2" s="229"/>
    </row>
    <row r="3" spans="1:39" x14ac:dyDescent="0.25">
      <c r="A3" s="225"/>
      <c r="B3" s="225"/>
      <c r="C3" s="225" t="s">
        <v>45</v>
      </c>
      <c r="D3" s="225"/>
      <c r="E3" s="225"/>
      <c r="F3" s="225" t="s">
        <v>46</v>
      </c>
      <c r="G3" s="225"/>
      <c r="H3" s="225"/>
      <c r="I3" s="225" t="s">
        <v>45</v>
      </c>
      <c r="J3" s="225"/>
      <c r="K3" s="225"/>
      <c r="L3" s="225" t="s">
        <v>46</v>
      </c>
      <c r="M3" s="225"/>
      <c r="N3" s="225"/>
      <c r="O3" s="225" t="s">
        <v>45</v>
      </c>
      <c r="P3" s="225"/>
      <c r="Q3" s="225"/>
      <c r="R3" s="225" t="s">
        <v>46</v>
      </c>
      <c r="S3" s="225"/>
      <c r="T3" s="225"/>
      <c r="U3" s="225" t="s">
        <v>47</v>
      </c>
      <c r="V3" s="225"/>
      <c r="W3" s="225"/>
      <c r="X3" s="225" t="s">
        <v>47</v>
      </c>
      <c r="Y3" s="225"/>
      <c r="Z3" s="225"/>
      <c r="AA3" s="225" t="s">
        <v>47</v>
      </c>
      <c r="AB3" s="225"/>
      <c r="AC3" s="225"/>
      <c r="AD3" s="230"/>
      <c r="AE3" s="231"/>
      <c r="AF3" s="232"/>
      <c r="AG3" s="230"/>
      <c r="AH3" s="231"/>
      <c r="AI3" s="232"/>
      <c r="AJ3" s="230"/>
      <c r="AK3" s="231"/>
      <c r="AL3" s="232"/>
    </row>
    <row r="4" spans="1:39" s="121" customFormat="1" ht="31.5" customHeight="1" x14ac:dyDescent="0.25">
      <c r="A4" s="225"/>
      <c r="B4" s="225"/>
      <c r="C4" s="122" t="s">
        <v>1425</v>
      </c>
      <c r="D4" s="122" t="s">
        <v>1424</v>
      </c>
      <c r="E4" s="122" t="s">
        <v>1423</v>
      </c>
      <c r="F4" s="122" t="s">
        <v>1425</v>
      </c>
      <c r="G4" s="122" t="s">
        <v>1424</v>
      </c>
      <c r="H4" s="122" t="s">
        <v>1423</v>
      </c>
      <c r="I4" s="122" t="s">
        <v>1425</v>
      </c>
      <c r="J4" s="122" t="s">
        <v>1424</v>
      </c>
      <c r="K4" s="122" t="s">
        <v>1423</v>
      </c>
      <c r="L4" s="122" t="s">
        <v>1425</v>
      </c>
      <c r="M4" s="122" t="s">
        <v>1424</v>
      </c>
      <c r="N4" s="122" t="s">
        <v>1423</v>
      </c>
      <c r="O4" s="123" t="s">
        <v>1425</v>
      </c>
      <c r="P4" s="122" t="s">
        <v>1424</v>
      </c>
      <c r="Q4" s="122" t="s">
        <v>1423</v>
      </c>
      <c r="R4" s="122" t="s">
        <v>1425</v>
      </c>
      <c r="S4" s="122" t="s">
        <v>1424</v>
      </c>
      <c r="T4" s="122" t="s">
        <v>1423</v>
      </c>
      <c r="U4" s="122" t="s">
        <v>1425</v>
      </c>
      <c r="V4" s="122" t="s">
        <v>1424</v>
      </c>
      <c r="W4" s="122" t="s">
        <v>1423</v>
      </c>
      <c r="X4" s="122" t="s">
        <v>1425</v>
      </c>
      <c r="Y4" s="122" t="s">
        <v>1424</v>
      </c>
      <c r="Z4" s="122" t="s">
        <v>1423</v>
      </c>
      <c r="AA4" s="122" t="s">
        <v>1425</v>
      </c>
      <c r="AB4" s="122" t="s">
        <v>1424</v>
      </c>
      <c r="AC4" s="122" t="s">
        <v>1423</v>
      </c>
      <c r="AD4" s="122" t="s">
        <v>1425</v>
      </c>
      <c r="AE4" s="122" t="s">
        <v>1424</v>
      </c>
      <c r="AF4" s="122" t="s">
        <v>1423</v>
      </c>
      <c r="AG4" s="122" t="s">
        <v>1425</v>
      </c>
      <c r="AH4" s="122" t="s">
        <v>1424</v>
      </c>
      <c r="AI4" s="122" t="s">
        <v>1423</v>
      </c>
      <c r="AJ4" s="122" t="s">
        <v>1425</v>
      </c>
      <c r="AK4" s="122" t="s">
        <v>1424</v>
      </c>
      <c r="AL4" s="122" t="s">
        <v>1423</v>
      </c>
    </row>
    <row r="5" spans="1:39" x14ac:dyDescent="0.25">
      <c r="A5" s="14">
        <v>2016</v>
      </c>
      <c r="B5" s="14" t="s">
        <v>16</v>
      </c>
      <c r="C5" s="50" t="s">
        <v>1422</v>
      </c>
      <c r="D5" s="50" t="s">
        <v>1421</v>
      </c>
      <c r="E5" s="50" t="s">
        <v>1420</v>
      </c>
      <c r="F5" s="120" t="s">
        <v>1407</v>
      </c>
      <c r="G5" s="120" t="s">
        <v>1406</v>
      </c>
      <c r="H5" s="120" t="s">
        <v>1405</v>
      </c>
      <c r="I5" s="50" t="s">
        <v>1419</v>
      </c>
      <c r="J5" s="50" t="s">
        <v>1418</v>
      </c>
      <c r="K5" s="50" t="s">
        <v>1417</v>
      </c>
      <c r="L5" s="120" t="s">
        <v>1407</v>
      </c>
      <c r="M5" s="120" t="s">
        <v>1406</v>
      </c>
      <c r="N5" s="120" t="s">
        <v>1405</v>
      </c>
      <c r="O5" s="50" t="s">
        <v>1416</v>
      </c>
      <c r="P5" s="50" t="s">
        <v>1415</v>
      </c>
      <c r="Q5" s="50" t="s">
        <v>1414</v>
      </c>
      <c r="R5" s="120" t="s">
        <v>1407</v>
      </c>
      <c r="S5" s="120" t="s">
        <v>1406</v>
      </c>
      <c r="T5" s="120" t="s">
        <v>1405</v>
      </c>
      <c r="U5" s="120" t="s">
        <v>1407</v>
      </c>
      <c r="V5" s="120" t="s">
        <v>1406</v>
      </c>
      <c r="W5" s="120" t="s">
        <v>1405</v>
      </c>
      <c r="X5" s="118" t="s">
        <v>1413</v>
      </c>
      <c r="Y5" s="118" t="s">
        <v>1412</v>
      </c>
      <c r="Z5" s="118" t="s">
        <v>1411</v>
      </c>
      <c r="AA5" s="118" t="s">
        <v>1413</v>
      </c>
      <c r="AB5" s="118" t="s">
        <v>1412</v>
      </c>
      <c r="AC5" s="118" t="s">
        <v>1411</v>
      </c>
      <c r="AD5" s="118" t="s">
        <v>1413</v>
      </c>
      <c r="AE5" s="118" t="s">
        <v>1412</v>
      </c>
      <c r="AF5" s="118" t="s">
        <v>1411</v>
      </c>
      <c r="AG5" s="50" t="s">
        <v>1410</v>
      </c>
      <c r="AH5" s="50" t="s">
        <v>1409</v>
      </c>
      <c r="AI5" s="50" t="s">
        <v>1408</v>
      </c>
      <c r="AJ5" s="120" t="s">
        <v>1407</v>
      </c>
      <c r="AK5" s="120" t="s">
        <v>1406</v>
      </c>
      <c r="AL5" s="120" t="s">
        <v>1405</v>
      </c>
      <c r="AM5" t="str">
        <f t="shared" ref="AM5:AM36" si="0">IF(G5=AK5,"si","no")</f>
        <v>si</v>
      </c>
    </row>
    <row r="6" spans="1:39" x14ac:dyDescent="0.25">
      <c r="A6" s="14">
        <v>2016</v>
      </c>
      <c r="B6" s="14" t="s">
        <v>22</v>
      </c>
      <c r="C6" s="50" t="s">
        <v>1404</v>
      </c>
      <c r="D6" s="50" t="s">
        <v>1403</v>
      </c>
      <c r="E6" s="50" t="s">
        <v>1402</v>
      </c>
      <c r="F6" s="50" t="s">
        <v>1389</v>
      </c>
      <c r="G6" s="50" t="s">
        <v>1388</v>
      </c>
      <c r="H6" s="50" t="s">
        <v>1387</v>
      </c>
      <c r="I6" s="50" t="s">
        <v>1401</v>
      </c>
      <c r="J6" s="50" t="s">
        <v>1400</v>
      </c>
      <c r="K6" s="50" t="s">
        <v>1399</v>
      </c>
      <c r="L6" s="50" t="s">
        <v>1389</v>
      </c>
      <c r="M6" s="50" t="s">
        <v>1388</v>
      </c>
      <c r="N6" s="50" t="s">
        <v>1387</v>
      </c>
      <c r="O6" s="50" t="s">
        <v>1398</v>
      </c>
      <c r="P6" s="50" t="s">
        <v>1397</v>
      </c>
      <c r="Q6" s="50" t="s">
        <v>1396</v>
      </c>
      <c r="R6" s="50" t="s">
        <v>1389</v>
      </c>
      <c r="S6" s="50" t="s">
        <v>1388</v>
      </c>
      <c r="T6" s="50" t="s">
        <v>1387</v>
      </c>
      <c r="U6" s="50" t="s">
        <v>1389</v>
      </c>
      <c r="V6" s="50" t="s">
        <v>1388</v>
      </c>
      <c r="W6" s="50" t="s">
        <v>1387</v>
      </c>
      <c r="X6" s="50" t="s">
        <v>1395</v>
      </c>
      <c r="Y6" s="50" t="s">
        <v>1394</v>
      </c>
      <c r="Z6" s="50" t="s">
        <v>1393</v>
      </c>
      <c r="AA6" s="50" t="s">
        <v>1395</v>
      </c>
      <c r="AB6" s="50" t="s">
        <v>1394</v>
      </c>
      <c r="AC6" s="50" t="s">
        <v>1393</v>
      </c>
      <c r="AD6" s="50" t="s">
        <v>1395</v>
      </c>
      <c r="AE6" s="50" t="s">
        <v>1394</v>
      </c>
      <c r="AF6" s="50" t="s">
        <v>1393</v>
      </c>
      <c r="AG6" s="50" t="s">
        <v>1392</v>
      </c>
      <c r="AH6" s="50" t="s">
        <v>1391</v>
      </c>
      <c r="AI6" s="50" t="s">
        <v>1390</v>
      </c>
      <c r="AJ6" s="50" t="s">
        <v>1389</v>
      </c>
      <c r="AK6" s="50" t="s">
        <v>1388</v>
      </c>
      <c r="AL6" s="50" t="s">
        <v>1387</v>
      </c>
      <c r="AM6" t="str">
        <f t="shared" si="0"/>
        <v>si</v>
      </c>
    </row>
    <row r="7" spans="1:39" x14ac:dyDescent="0.25">
      <c r="A7" s="14">
        <v>2016</v>
      </c>
      <c r="B7" s="14" t="s">
        <v>23</v>
      </c>
      <c r="C7" s="50" t="s">
        <v>1386</v>
      </c>
      <c r="D7" s="50" t="s">
        <v>1385</v>
      </c>
      <c r="E7" s="50" t="s">
        <v>1384</v>
      </c>
      <c r="F7" s="50" t="s">
        <v>1371</v>
      </c>
      <c r="G7" s="50" t="s">
        <v>1370</v>
      </c>
      <c r="H7" s="50" t="s">
        <v>1369</v>
      </c>
      <c r="I7" s="50" t="s">
        <v>1383</v>
      </c>
      <c r="J7" s="50" t="s">
        <v>1382</v>
      </c>
      <c r="K7" s="50" t="s">
        <v>1381</v>
      </c>
      <c r="L7" s="50" t="s">
        <v>1371</v>
      </c>
      <c r="M7" s="50" t="s">
        <v>1370</v>
      </c>
      <c r="N7" s="50" t="s">
        <v>1369</v>
      </c>
      <c r="O7" s="50" t="s">
        <v>1380</v>
      </c>
      <c r="P7" s="50" t="s">
        <v>1379</v>
      </c>
      <c r="Q7" s="50" t="s">
        <v>1378</v>
      </c>
      <c r="R7" s="50" t="s">
        <v>1371</v>
      </c>
      <c r="S7" s="50" t="s">
        <v>1370</v>
      </c>
      <c r="T7" s="50" t="s">
        <v>1369</v>
      </c>
      <c r="U7" s="50" t="s">
        <v>1371</v>
      </c>
      <c r="V7" s="50" t="s">
        <v>1370</v>
      </c>
      <c r="W7" s="50" t="s">
        <v>1369</v>
      </c>
      <c r="X7" s="50" t="s">
        <v>1377</v>
      </c>
      <c r="Y7" s="50" t="s">
        <v>1376</v>
      </c>
      <c r="Z7" s="50" t="s">
        <v>1375</v>
      </c>
      <c r="AA7" s="50" t="s">
        <v>1377</v>
      </c>
      <c r="AB7" s="50" t="s">
        <v>1376</v>
      </c>
      <c r="AC7" s="50" t="s">
        <v>1375</v>
      </c>
      <c r="AD7" s="50" t="s">
        <v>1377</v>
      </c>
      <c r="AE7" s="50" t="s">
        <v>1376</v>
      </c>
      <c r="AF7" s="50" t="s">
        <v>1375</v>
      </c>
      <c r="AG7" s="50" t="s">
        <v>1374</v>
      </c>
      <c r="AH7" s="50" t="s">
        <v>1373</v>
      </c>
      <c r="AI7" s="50" t="s">
        <v>1372</v>
      </c>
      <c r="AJ7" s="50" t="s">
        <v>1371</v>
      </c>
      <c r="AK7" s="50" t="s">
        <v>1370</v>
      </c>
      <c r="AL7" s="50" t="s">
        <v>1369</v>
      </c>
      <c r="AM7" t="str">
        <f t="shared" si="0"/>
        <v>si</v>
      </c>
    </row>
    <row r="8" spans="1:39" x14ac:dyDescent="0.25">
      <c r="A8" s="14">
        <v>2016</v>
      </c>
      <c r="B8" s="14" t="s">
        <v>24</v>
      </c>
      <c r="C8" s="50" t="s">
        <v>1210</v>
      </c>
      <c r="D8" s="50" t="s">
        <v>1368</v>
      </c>
      <c r="E8" s="50" t="s">
        <v>1367</v>
      </c>
      <c r="F8" s="50" t="s">
        <v>1354</v>
      </c>
      <c r="G8" s="50" t="s">
        <v>1353</v>
      </c>
      <c r="H8" s="50" t="s">
        <v>1352</v>
      </c>
      <c r="I8" s="50" t="s">
        <v>1366</v>
      </c>
      <c r="J8" s="50" t="s">
        <v>1365</v>
      </c>
      <c r="K8" s="50" t="s">
        <v>1364</v>
      </c>
      <c r="L8" s="50" t="s">
        <v>1354</v>
      </c>
      <c r="M8" s="50" t="s">
        <v>1353</v>
      </c>
      <c r="N8" s="50" t="s">
        <v>1352</v>
      </c>
      <c r="O8" s="50" t="s">
        <v>1363</v>
      </c>
      <c r="P8" s="50" t="s">
        <v>1362</v>
      </c>
      <c r="Q8" s="50" t="s">
        <v>1361</v>
      </c>
      <c r="R8" s="50" t="s">
        <v>1354</v>
      </c>
      <c r="S8" s="50" t="s">
        <v>1353</v>
      </c>
      <c r="T8" s="50" t="s">
        <v>1352</v>
      </c>
      <c r="U8" s="50" t="s">
        <v>1354</v>
      </c>
      <c r="V8" s="50" t="s">
        <v>1353</v>
      </c>
      <c r="W8" s="50" t="s">
        <v>1352</v>
      </c>
      <c r="X8" s="50" t="s">
        <v>1360</v>
      </c>
      <c r="Y8" s="50" t="s">
        <v>1359</v>
      </c>
      <c r="Z8" s="50" t="s">
        <v>1358</v>
      </c>
      <c r="AA8" s="50" t="s">
        <v>1360</v>
      </c>
      <c r="AB8" s="50" t="s">
        <v>1359</v>
      </c>
      <c r="AC8" s="50" t="s">
        <v>1358</v>
      </c>
      <c r="AD8" s="50" t="s">
        <v>1360</v>
      </c>
      <c r="AE8" s="50" t="s">
        <v>1359</v>
      </c>
      <c r="AF8" s="50" t="s">
        <v>1358</v>
      </c>
      <c r="AG8" s="50" t="s">
        <v>1357</v>
      </c>
      <c r="AH8" s="50" t="s">
        <v>1356</v>
      </c>
      <c r="AI8" s="50" t="s">
        <v>1355</v>
      </c>
      <c r="AJ8" s="50" t="s">
        <v>1354</v>
      </c>
      <c r="AK8" s="50" t="s">
        <v>1353</v>
      </c>
      <c r="AL8" s="50" t="s">
        <v>1352</v>
      </c>
      <c r="AM8" t="str">
        <f t="shared" si="0"/>
        <v>si</v>
      </c>
    </row>
    <row r="9" spans="1:39" x14ac:dyDescent="0.25">
      <c r="A9" s="14">
        <v>2016</v>
      </c>
      <c r="B9" s="14" t="s">
        <v>25</v>
      </c>
      <c r="C9" s="50" t="s">
        <v>1351</v>
      </c>
      <c r="D9" s="50" t="s">
        <v>1350</v>
      </c>
      <c r="E9" s="50" t="s">
        <v>1349</v>
      </c>
      <c r="F9" s="50" t="s">
        <v>1336</v>
      </c>
      <c r="G9" s="50" t="s">
        <v>1335</v>
      </c>
      <c r="H9" s="50" t="s">
        <v>1334</v>
      </c>
      <c r="I9" s="50" t="s">
        <v>1348</v>
      </c>
      <c r="J9" s="50" t="s">
        <v>1347</v>
      </c>
      <c r="K9" s="50" t="s">
        <v>1346</v>
      </c>
      <c r="L9" s="50" t="s">
        <v>1336</v>
      </c>
      <c r="M9" s="50" t="s">
        <v>1335</v>
      </c>
      <c r="N9" s="50" t="s">
        <v>1334</v>
      </c>
      <c r="O9" s="50" t="s">
        <v>1345</v>
      </c>
      <c r="P9" s="50" t="s">
        <v>1344</v>
      </c>
      <c r="Q9" s="50" t="s">
        <v>1343</v>
      </c>
      <c r="R9" s="50" t="s">
        <v>1336</v>
      </c>
      <c r="S9" s="50" t="s">
        <v>1335</v>
      </c>
      <c r="T9" s="50" t="s">
        <v>1334</v>
      </c>
      <c r="U9" s="50" t="s">
        <v>1336</v>
      </c>
      <c r="V9" s="50" t="s">
        <v>1335</v>
      </c>
      <c r="W9" s="50" t="s">
        <v>1334</v>
      </c>
      <c r="X9" s="50" t="s">
        <v>1342</v>
      </c>
      <c r="Y9" s="50" t="s">
        <v>1341</v>
      </c>
      <c r="Z9" s="50" t="s">
        <v>1340</v>
      </c>
      <c r="AA9" s="50" t="s">
        <v>1342</v>
      </c>
      <c r="AB9" s="50" t="s">
        <v>1341</v>
      </c>
      <c r="AC9" s="50" t="s">
        <v>1340</v>
      </c>
      <c r="AD9" s="50" t="s">
        <v>1342</v>
      </c>
      <c r="AE9" s="50" t="s">
        <v>1341</v>
      </c>
      <c r="AF9" s="50" t="s">
        <v>1340</v>
      </c>
      <c r="AG9" s="50" t="s">
        <v>1339</v>
      </c>
      <c r="AH9" s="50" t="s">
        <v>1338</v>
      </c>
      <c r="AI9" s="50" t="s">
        <v>1337</v>
      </c>
      <c r="AJ9" s="50" t="s">
        <v>1336</v>
      </c>
      <c r="AK9" s="50" t="s">
        <v>1335</v>
      </c>
      <c r="AL9" s="50" t="s">
        <v>1334</v>
      </c>
      <c r="AM9" t="str">
        <f t="shared" si="0"/>
        <v>si</v>
      </c>
    </row>
    <row r="10" spans="1:39" x14ac:dyDescent="0.25">
      <c r="A10" s="14">
        <v>2016</v>
      </c>
      <c r="B10" s="14" t="s">
        <v>28</v>
      </c>
      <c r="C10" s="50" t="s">
        <v>1333</v>
      </c>
      <c r="D10" s="50" t="s">
        <v>1332</v>
      </c>
      <c r="E10" s="50" t="s">
        <v>1331</v>
      </c>
      <c r="F10" s="50" t="s">
        <v>1318</v>
      </c>
      <c r="G10" s="50" t="s">
        <v>1317</v>
      </c>
      <c r="H10" s="50" t="s">
        <v>1316</v>
      </c>
      <c r="I10" s="50" t="s">
        <v>1330</v>
      </c>
      <c r="J10" s="50" t="s">
        <v>1329</v>
      </c>
      <c r="K10" s="50" t="s">
        <v>1328</v>
      </c>
      <c r="L10" s="50" t="s">
        <v>1318</v>
      </c>
      <c r="M10" s="50" t="s">
        <v>1317</v>
      </c>
      <c r="N10" s="50" t="s">
        <v>1316</v>
      </c>
      <c r="O10" s="50" t="s">
        <v>1327</v>
      </c>
      <c r="P10" s="50" t="s">
        <v>1326</v>
      </c>
      <c r="Q10" s="50" t="s">
        <v>1325</v>
      </c>
      <c r="R10" s="50" t="s">
        <v>1318</v>
      </c>
      <c r="S10" s="50" t="s">
        <v>1317</v>
      </c>
      <c r="T10" s="50" t="s">
        <v>1316</v>
      </c>
      <c r="U10" s="50" t="s">
        <v>1318</v>
      </c>
      <c r="V10" s="50" t="s">
        <v>1317</v>
      </c>
      <c r="W10" s="50" t="s">
        <v>1316</v>
      </c>
      <c r="X10" s="50" t="s">
        <v>1324</v>
      </c>
      <c r="Y10" s="50" t="s">
        <v>1323</v>
      </c>
      <c r="Z10" s="50" t="s">
        <v>1322</v>
      </c>
      <c r="AA10" s="50" t="s">
        <v>1324</v>
      </c>
      <c r="AB10" s="50" t="s">
        <v>1323</v>
      </c>
      <c r="AC10" s="50" t="s">
        <v>1322</v>
      </c>
      <c r="AD10" s="50" t="s">
        <v>1324</v>
      </c>
      <c r="AE10" s="50" t="s">
        <v>1323</v>
      </c>
      <c r="AF10" s="50" t="s">
        <v>1322</v>
      </c>
      <c r="AG10" s="50" t="s">
        <v>1321</v>
      </c>
      <c r="AH10" s="50" t="s">
        <v>1320</v>
      </c>
      <c r="AI10" s="50" t="s">
        <v>1319</v>
      </c>
      <c r="AJ10" s="50" t="s">
        <v>1318</v>
      </c>
      <c r="AK10" s="50" t="s">
        <v>1317</v>
      </c>
      <c r="AL10" s="50" t="s">
        <v>1316</v>
      </c>
      <c r="AM10" t="str">
        <f t="shared" si="0"/>
        <v>si</v>
      </c>
    </row>
    <row r="11" spans="1:39" x14ac:dyDescent="0.25">
      <c r="A11" s="14">
        <v>2016</v>
      </c>
      <c r="B11" s="14" t="s">
        <v>29</v>
      </c>
      <c r="C11" s="50" t="s">
        <v>1315</v>
      </c>
      <c r="D11" s="50" t="s">
        <v>1314</v>
      </c>
      <c r="E11" s="50" t="s">
        <v>1313</v>
      </c>
      <c r="F11" s="50" t="s">
        <v>1300</v>
      </c>
      <c r="G11" s="50" t="s">
        <v>1299</v>
      </c>
      <c r="H11" s="50" t="s">
        <v>1298</v>
      </c>
      <c r="I11" s="50" t="s">
        <v>1312</v>
      </c>
      <c r="J11" s="50" t="s">
        <v>1311</v>
      </c>
      <c r="K11" s="50" t="s">
        <v>1310</v>
      </c>
      <c r="L11" s="50" t="s">
        <v>1300</v>
      </c>
      <c r="M11" s="50" t="s">
        <v>1299</v>
      </c>
      <c r="N11" s="50" t="s">
        <v>1298</v>
      </c>
      <c r="O11" s="50" t="s">
        <v>1309</v>
      </c>
      <c r="P11" s="50" t="s">
        <v>1308</v>
      </c>
      <c r="Q11" s="50" t="s">
        <v>1307</v>
      </c>
      <c r="R11" s="50" t="s">
        <v>1300</v>
      </c>
      <c r="S11" s="50" t="s">
        <v>1299</v>
      </c>
      <c r="T11" s="50" t="s">
        <v>1298</v>
      </c>
      <c r="U11" s="50" t="s">
        <v>1300</v>
      </c>
      <c r="V11" s="50" t="s">
        <v>1299</v>
      </c>
      <c r="W11" s="50" t="s">
        <v>1298</v>
      </c>
      <c r="X11" s="50" t="s">
        <v>1306</v>
      </c>
      <c r="Y11" s="50" t="s">
        <v>1305</v>
      </c>
      <c r="Z11" s="50" t="s">
        <v>1304</v>
      </c>
      <c r="AA11" s="50" t="s">
        <v>1306</v>
      </c>
      <c r="AB11" s="50" t="s">
        <v>1305</v>
      </c>
      <c r="AC11" s="50" t="s">
        <v>1304</v>
      </c>
      <c r="AD11" s="50" t="s">
        <v>1306</v>
      </c>
      <c r="AE11" s="50" t="s">
        <v>1305</v>
      </c>
      <c r="AF11" s="50" t="s">
        <v>1304</v>
      </c>
      <c r="AG11" s="50" t="s">
        <v>1303</v>
      </c>
      <c r="AH11" s="50" t="s">
        <v>1302</v>
      </c>
      <c r="AI11" s="50" t="s">
        <v>1301</v>
      </c>
      <c r="AJ11" s="50" t="s">
        <v>1300</v>
      </c>
      <c r="AK11" s="50" t="s">
        <v>1299</v>
      </c>
      <c r="AL11" s="50" t="s">
        <v>1298</v>
      </c>
      <c r="AM11" t="str">
        <f t="shared" si="0"/>
        <v>si</v>
      </c>
    </row>
    <row r="12" spans="1:39" x14ac:dyDescent="0.25">
      <c r="A12" s="14">
        <v>2016</v>
      </c>
      <c r="B12" s="14" t="s">
        <v>30</v>
      </c>
      <c r="C12" s="50" t="s">
        <v>1297</v>
      </c>
      <c r="D12" s="50" t="s">
        <v>1296</v>
      </c>
      <c r="E12" s="50" t="s">
        <v>1295</v>
      </c>
      <c r="F12" s="50" t="s">
        <v>1282</v>
      </c>
      <c r="G12" s="50" t="s">
        <v>1281</v>
      </c>
      <c r="H12" s="50" t="s">
        <v>1280</v>
      </c>
      <c r="I12" s="50" t="s">
        <v>1294</v>
      </c>
      <c r="J12" s="50" t="s">
        <v>1293</v>
      </c>
      <c r="K12" s="50" t="s">
        <v>1292</v>
      </c>
      <c r="L12" s="50" t="s">
        <v>1282</v>
      </c>
      <c r="M12" s="50" t="s">
        <v>1281</v>
      </c>
      <c r="N12" s="50" t="s">
        <v>1280</v>
      </c>
      <c r="O12" s="50" t="s">
        <v>1291</v>
      </c>
      <c r="P12" s="50" t="s">
        <v>1290</v>
      </c>
      <c r="Q12" s="50" t="s">
        <v>1289</v>
      </c>
      <c r="R12" s="50" t="s">
        <v>1282</v>
      </c>
      <c r="S12" s="50" t="s">
        <v>1281</v>
      </c>
      <c r="T12" s="50" t="s">
        <v>1280</v>
      </c>
      <c r="U12" s="50" t="s">
        <v>1282</v>
      </c>
      <c r="V12" s="50" t="s">
        <v>1281</v>
      </c>
      <c r="W12" s="50" t="s">
        <v>1280</v>
      </c>
      <c r="X12" s="50" t="s">
        <v>1288</v>
      </c>
      <c r="Y12" s="50" t="s">
        <v>1287</v>
      </c>
      <c r="Z12" s="50" t="s">
        <v>1286</v>
      </c>
      <c r="AA12" s="50" t="s">
        <v>1288</v>
      </c>
      <c r="AB12" s="50" t="s">
        <v>1287</v>
      </c>
      <c r="AC12" s="50" t="s">
        <v>1286</v>
      </c>
      <c r="AD12" s="50" t="s">
        <v>1288</v>
      </c>
      <c r="AE12" s="50" t="s">
        <v>1287</v>
      </c>
      <c r="AF12" s="50" t="s">
        <v>1286</v>
      </c>
      <c r="AG12" s="50" t="s">
        <v>1285</v>
      </c>
      <c r="AH12" s="50" t="s">
        <v>1284</v>
      </c>
      <c r="AI12" s="50" t="s">
        <v>1283</v>
      </c>
      <c r="AJ12" s="50" t="s">
        <v>1282</v>
      </c>
      <c r="AK12" s="50" t="s">
        <v>1281</v>
      </c>
      <c r="AL12" s="50" t="s">
        <v>1280</v>
      </c>
      <c r="AM12" t="str">
        <f t="shared" si="0"/>
        <v>si</v>
      </c>
    </row>
    <row r="13" spans="1:39" x14ac:dyDescent="0.25">
      <c r="A13" s="14">
        <v>2016</v>
      </c>
      <c r="B13" s="14" t="s">
        <v>31</v>
      </c>
      <c r="C13" s="50" t="s">
        <v>1230</v>
      </c>
      <c r="D13" s="50" t="s">
        <v>1229</v>
      </c>
      <c r="E13" s="50" t="s">
        <v>1279</v>
      </c>
      <c r="F13" s="50" t="s">
        <v>1269</v>
      </c>
      <c r="G13" s="50" t="s">
        <v>1268</v>
      </c>
      <c r="H13" s="50" t="s">
        <v>1267</v>
      </c>
      <c r="I13" s="50" t="s">
        <v>1227</v>
      </c>
      <c r="J13" s="50" t="s">
        <v>1226</v>
      </c>
      <c r="K13" s="50" t="s">
        <v>1225</v>
      </c>
      <c r="L13" s="50" t="s">
        <v>1269</v>
      </c>
      <c r="M13" s="50" t="s">
        <v>1268</v>
      </c>
      <c r="N13" s="50" t="s">
        <v>1267</v>
      </c>
      <c r="O13" s="50" t="s">
        <v>1278</v>
      </c>
      <c r="P13" s="50" t="s">
        <v>1277</v>
      </c>
      <c r="Q13" s="50" t="s">
        <v>1276</v>
      </c>
      <c r="R13" s="50" t="s">
        <v>1269</v>
      </c>
      <c r="S13" s="50" t="s">
        <v>1268</v>
      </c>
      <c r="T13" s="50" t="s">
        <v>1267</v>
      </c>
      <c r="U13" s="50" t="s">
        <v>1269</v>
      </c>
      <c r="V13" s="50" t="s">
        <v>1268</v>
      </c>
      <c r="W13" s="50" t="s">
        <v>1267</v>
      </c>
      <c r="X13" s="50" t="s">
        <v>1275</v>
      </c>
      <c r="Y13" s="50" t="s">
        <v>1274</v>
      </c>
      <c r="Z13" s="50" t="s">
        <v>1273</v>
      </c>
      <c r="AA13" s="50" t="s">
        <v>1275</v>
      </c>
      <c r="AB13" s="50" t="s">
        <v>1274</v>
      </c>
      <c r="AC13" s="50" t="s">
        <v>1273</v>
      </c>
      <c r="AD13" s="50" t="s">
        <v>1275</v>
      </c>
      <c r="AE13" s="50" t="s">
        <v>1274</v>
      </c>
      <c r="AF13" s="50" t="s">
        <v>1273</v>
      </c>
      <c r="AG13" s="50" t="s">
        <v>1272</v>
      </c>
      <c r="AH13" s="50" t="s">
        <v>1271</v>
      </c>
      <c r="AI13" s="50" t="s">
        <v>1270</v>
      </c>
      <c r="AJ13" s="50" t="s">
        <v>1269</v>
      </c>
      <c r="AK13" s="50" t="s">
        <v>1268</v>
      </c>
      <c r="AL13" s="50" t="s">
        <v>1267</v>
      </c>
      <c r="AM13" t="str">
        <f t="shared" si="0"/>
        <v>si</v>
      </c>
    </row>
    <row r="14" spans="1:39" x14ac:dyDescent="0.25">
      <c r="A14" s="14">
        <v>2016</v>
      </c>
      <c r="B14" s="14" t="s">
        <v>32</v>
      </c>
      <c r="C14" s="119" t="s">
        <v>1266</v>
      </c>
      <c r="D14" s="119" t="s">
        <v>1265</v>
      </c>
      <c r="E14" s="119" t="s">
        <v>1264</v>
      </c>
      <c r="F14" s="119" t="s">
        <v>1251</v>
      </c>
      <c r="G14" s="119" t="s">
        <v>1250</v>
      </c>
      <c r="H14" s="119" t="s">
        <v>1249</v>
      </c>
      <c r="I14" s="119" t="s">
        <v>1263</v>
      </c>
      <c r="J14" s="119" t="s">
        <v>1262</v>
      </c>
      <c r="K14" s="119" t="s">
        <v>1261</v>
      </c>
      <c r="L14" s="119" t="s">
        <v>1251</v>
      </c>
      <c r="M14" s="119" t="s">
        <v>1250</v>
      </c>
      <c r="N14" s="119" t="s">
        <v>1249</v>
      </c>
      <c r="O14" s="119" t="s">
        <v>1260</v>
      </c>
      <c r="P14" s="119" t="s">
        <v>1259</v>
      </c>
      <c r="Q14" s="119" t="s">
        <v>1258</v>
      </c>
      <c r="R14" s="119" t="s">
        <v>1251</v>
      </c>
      <c r="S14" s="119" t="s">
        <v>1250</v>
      </c>
      <c r="T14" s="119" t="s">
        <v>1249</v>
      </c>
      <c r="U14" s="119" t="s">
        <v>1251</v>
      </c>
      <c r="V14" s="119" t="s">
        <v>1250</v>
      </c>
      <c r="W14" s="119" t="s">
        <v>1249</v>
      </c>
      <c r="X14" s="119" t="s">
        <v>1257</v>
      </c>
      <c r="Y14" s="119" t="s">
        <v>1256</v>
      </c>
      <c r="Z14" s="119" t="s">
        <v>1255</v>
      </c>
      <c r="AA14" s="119" t="s">
        <v>1257</v>
      </c>
      <c r="AB14" s="119" t="s">
        <v>1256</v>
      </c>
      <c r="AC14" s="119" t="s">
        <v>1255</v>
      </c>
      <c r="AD14" s="119" t="s">
        <v>1257</v>
      </c>
      <c r="AE14" s="119" t="s">
        <v>1256</v>
      </c>
      <c r="AF14" s="119" t="s">
        <v>1255</v>
      </c>
      <c r="AG14" s="119" t="s">
        <v>1254</v>
      </c>
      <c r="AH14" s="119" t="s">
        <v>1253</v>
      </c>
      <c r="AI14" s="119" t="s">
        <v>1252</v>
      </c>
      <c r="AJ14" s="119" t="s">
        <v>1251</v>
      </c>
      <c r="AK14" s="119" t="s">
        <v>1250</v>
      </c>
      <c r="AL14" s="119" t="s">
        <v>1249</v>
      </c>
      <c r="AM14" t="str">
        <f t="shared" si="0"/>
        <v>si</v>
      </c>
    </row>
    <row r="15" spans="1:39" x14ac:dyDescent="0.25">
      <c r="A15" s="14">
        <v>2016</v>
      </c>
      <c r="B15" s="14" t="s">
        <v>33</v>
      </c>
      <c r="C15" s="119" t="s">
        <v>1248</v>
      </c>
      <c r="D15" s="119" t="s">
        <v>1247</v>
      </c>
      <c r="E15" s="119" t="s">
        <v>1246</v>
      </c>
      <c r="F15" s="119" t="s">
        <v>1233</v>
      </c>
      <c r="G15" s="119" t="s">
        <v>1232</v>
      </c>
      <c r="H15" s="119" t="s">
        <v>1231</v>
      </c>
      <c r="I15" s="119" t="s">
        <v>1245</v>
      </c>
      <c r="J15" s="119" t="s">
        <v>1244</v>
      </c>
      <c r="K15" s="119" t="s">
        <v>1243</v>
      </c>
      <c r="L15" s="119" t="s">
        <v>1233</v>
      </c>
      <c r="M15" s="119" t="s">
        <v>1232</v>
      </c>
      <c r="N15" s="119" t="s">
        <v>1231</v>
      </c>
      <c r="O15" s="119" t="s">
        <v>1242</v>
      </c>
      <c r="P15" s="119" t="s">
        <v>1241</v>
      </c>
      <c r="Q15" s="119" t="s">
        <v>1240</v>
      </c>
      <c r="R15" s="119" t="s">
        <v>1233</v>
      </c>
      <c r="S15" s="119" t="s">
        <v>1232</v>
      </c>
      <c r="T15" s="119" t="s">
        <v>1231</v>
      </c>
      <c r="U15" s="119" t="s">
        <v>1233</v>
      </c>
      <c r="V15" s="119" t="s">
        <v>1232</v>
      </c>
      <c r="W15" s="119" t="s">
        <v>1231</v>
      </c>
      <c r="X15" s="119" t="s">
        <v>1239</v>
      </c>
      <c r="Y15" s="119" t="s">
        <v>1238</v>
      </c>
      <c r="Z15" s="119" t="s">
        <v>1237</v>
      </c>
      <c r="AA15" s="119" t="s">
        <v>1239</v>
      </c>
      <c r="AB15" s="119" t="s">
        <v>1238</v>
      </c>
      <c r="AC15" s="119" t="s">
        <v>1237</v>
      </c>
      <c r="AD15" s="119" t="s">
        <v>1239</v>
      </c>
      <c r="AE15" s="119" t="s">
        <v>1238</v>
      </c>
      <c r="AF15" s="119" t="s">
        <v>1237</v>
      </c>
      <c r="AG15" s="119" t="s">
        <v>1236</v>
      </c>
      <c r="AH15" s="119" t="s">
        <v>1235</v>
      </c>
      <c r="AI15" s="119" t="s">
        <v>1234</v>
      </c>
      <c r="AJ15" s="119" t="s">
        <v>1233</v>
      </c>
      <c r="AK15" s="119" t="s">
        <v>1232</v>
      </c>
      <c r="AL15" s="119" t="s">
        <v>1231</v>
      </c>
      <c r="AM15" t="str">
        <f t="shared" si="0"/>
        <v>si</v>
      </c>
    </row>
    <row r="16" spans="1:39" x14ac:dyDescent="0.25">
      <c r="A16" s="14">
        <v>2016</v>
      </c>
      <c r="B16" s="14" t="s">
        <v>34</v>
      </c>
      <c r="C16" s="50" t="s">
        <v>1230</v>
      </c>
      <c r="D16" s="50" t="s">
        <v>1229</v>
      </c>
      <c r="E16" s="50" t="s">
        <v>1228</v>
      </c>
      <c r="F16" s="50" t="s">
        <v>1215</v>
      </c>
      <c r="G16" s="50" t="s">
        <v>1214</v>
      </c>
      <c r="H16" s="50" t="s">
        <v>1213</v>
      </c>
      <c r="I16" s="50" t="s">
        <v>1227</v>
      </c>
      <c r="J16" s="50" t="s">
        <v>1226</v>
      </c>
      <c r="K16" s="50" t="s">
        <v>1225</v>
      </c>
      <c r="L16" s="50" t="s">
        <v>1215</v>
      </c>
      <c r="M16" s="50" t="s">
        <v>1214</v>
      </c>
      <c r="N16" s="50" t="s">
        <v>1213</v>
      </c>
      <c r="O16" s="50" t="s">
        <v>1224</v>
      </c>
      <c r="P16" s="50" t="s">
        <v>1223</v>
      </c>
      <c r="Q16" s="50" t="s">
        <v>1222</v>
      </c>
      <c r="R16" s="50" t="s">
        <v>1215</v>
      </c>
      <c r="S16" s="50" t="s">
        <v>1214</v>
      </c>
      <c r="T16" s="50" t="s">
        <v>1213</v>
      </c>
      <c r="U16" s="50" t="s">
        <v>1215</v>
      </c>
      <c r="V16" s="50" t="s">
        <v>1214</v>
      </c>
      <c r="W16" s="50" t="s">
        <v>1213</v>
      </c>
      <c r="X16" s="50" t="s">
        <v>1221</v>
      </c>
      <c r="Y16" s="50" t="s">
        <v>1220</v>
      </c>
      <c r="Z16" s="50" t="s">
        <v>1219</v>
      </c>
      <c r="AA16" s="50" t="s">
        <v>1221</v>
      </c>
      <c r="AB16" s="50" t="s">
        <v>1220</v>
      </c>
      <c r="AC16" s="50" t="s">
        <v>1219</v>
      </c>
      <c r="AD16" s="50" t="s">
        <v>1221</v>
      </c>
      <c r="AE16" s="50" t="s">
        <v>1220</v>
      </c>
      <c r="AF16" s="50" t="s">
        <v>1219</v>
      </c>
      <c r="AG16" s="50" t="s">
        <v>1218</v>
      </c>
      <c r="AH16" s="50" t="s">
        <v>1217</v>
      </c>
      <c r="AI16" s="50" t="s">
        <v>1216</v>
      </c>
      <c r="AJ16" s="50" t="s">
        <v>1215</v>
      </c>
      <c r="AK16" s="50" t="s">
        <v>1214</v>
      </c>
      <c r="AL16" s="50" t="s">
        <v>1213</v>
      </c>
      <c r="AM16" t="str">
        <f t="shared" si="0"/>
        <v>si</v>
      </c>
    </row>
    <row r="17" spans="1:39" x14ac:dyDescent="0.25">
      <c r="A17" s="14">
        <v>2017</v>
      </c>
      <c r="B17" s="14" t="s">
        <v>16</v>
      </c>
      <c r="C17" s="50" t="s">
        <v>1212</v>
      </c>
      <c r="D17" s="50" t="s">
        <v>1211</v>
      </c>
      <c r="E17" s="50" t="s">
        <v>1210</v>
      </c>
      <c r="F17" s="50" t="s">
        <v>1197</v>
      </c>
      <c r="G17" s="50" t="s">
        <v>1196</v>
      </c>
      <c r="H17" s="50" t="s">
        <v>1195</v>
      </c>
      <c r="I17" s="50" t="s">
        <v>1209</v>
      </c>
      <c r="J17" s="50" t="s">
        <v>1208</v>
      </c>
      <c r="K17" s="50" t="s">
        <v>1207</v>
      </c>
      <c r="L17" s="50" t="s">
        <v>1197</v>
      </c>
      <c r="M17" s="50" t="s">
        <v>1196</v>
      </c>
      <c r="N17" s="50" t="s">
        <v>1195</v>
      </c>
      <c r="O17" s="50" t="s">
        <v>1206</v>
      </c>
      <c r="P17" s="50" t="s">
        <v>1205</v>
      </c>
      <c r="Q17" s="50" t="s">
        <v>1204</v>
      </c>
      <c r="R17" s="50" t="s">
        <v>1197</v>
      </c>
      <c r="S17" s="50" t="s">
        <v>1196</v>
      </c>
      <c r="T17" s="50" t="s">
        <v>1195</v>
      </c>
      <c r="U17" s="50" t="s">
        <v>1197</v>
      </c>
      <c r="V17" s="50" t="s">
        <v>1196</v>
      </c>
      <c r="W17" s="50" t="s">
        <v>1195</v>
      </c>
      <c r="X17" s="50" t="s">
        <v>1203</v>
      </c>
      <c r="Y17" s="50" t="s">
        <v>1202</v>
      </c>
      <c r="Z17" s="50" t="s">
        <v>1201</v>
      </c>
      <c r="AA17" s="50" t="s">
        <v>1203</v>
      </c>
      <c r="AB17" s="50" t="s">
        <v>1202</v>
      </c>
      <c r="AC17" s="50" t="s">
        <v>1201</v>
      </c>
      <c r="AD17" s="50" t="s">
        <v>1203</v>
      </c>
      <c r="AE17" s="50" t="s">
        <v>1202</v>
      </c>
      <c r="AF17" s="50" t="s">
        <v>1201</v>
      </c>
      <c r="AG17" s="50" t="s">
        <v>1200</v>
      </c>
      <c r="AH17" s="50" t="s">
        <v>1199</v>
      </c>
      <c r="AI17" s="50" t="s">
        <v>1198</v>
      </c>
      <c r="AJ17" s="50" t="s">
        <v>1197</v>
      </c>
      <c r="AK17" s="50" t="s">
        <v>1196</v>
      </c>
      <c r="AL17" s="50" t="s">
        <v>1195</v>
      </c>
      <c r="AM17" t="str">
        <f t="shared" si="0"/>
        <v>si</v>
      </c>
    </row>
    <row r="18" spans="1:39" x14ac:dyDescent="0.25">
      <c r="A18" s="14">
        <v>2017</v>
      </c>
      <c r="B18" s="14" t="s">
        <v>22</v>
      </c>
      <c r="C18" s="50" t="s">
        <v>1194</v>
      </c>
      <c r="D18" s="50" t="s">
        <v>1193</v>
      </c>
      <c r="E18" s="50" t="s">
        <v>1192</v>
      </c>
      <c r="F18" s="50" t="s">
        <v>1179</v>
      </c>
      <c r="G18" s="50" t="s">
        <v>1178</v>
      </c>
      <c r="H18" s="50" t="s">
        <v>1177</v>
      </c>
      <c r="I18" s="50" t="s">
        <v>1191</v>
      </c>
      <c r="J18" s="50" t="s">
        <v>1190</v>
      </c>
      <c r="K18" s="50" t="s">
        <v>1189</v>
      </c>
      <c r="L18" s="50" t="s">
        <v>1179</v>
      </c>
      <c r="M18" s="50" t="s">
        <v>1178</v>
      </c>
      <c r="N18" s="50" t="s">
        <v>1177</v>
      </c>
      <c r="O18" s="50" t="s">
        <v>1188</v>
      </c>
      <c r="P18" s="50" t="s">
        <v>1187</v>
      </c>
      <c r="Q18" s="50" t="s">
        <v>1186</v>
      </c>
      <c r="R18" s="50" t="s">
        <v>1179</v>
      </c>
      <c r="S18" s="50" t="s">
        <v>1178</v>
      </c>
      <c r="T18" s="50" t="s">
        <v>1177</v>
      </c>
      <c r="U18" s="50" t="s">
        <v>1179</v>
      </c>
      <c r="V18" s="50" t="s">
        <v>1178</v>
      </c>
      <c r="W18" s="50" t="s">
        <v>1177</v>
      </c>
      <c r="X18" s="50" t="s">
        <v>1185</v>
      </c>
      <c r="Y18" s="50" t="s">
        <v>1184</v>
      </c>
      <c r="Z18" s="50" t="s">
        <v>1183</v>
      </c>
      <c r="AA18" s="50" t="s">
        <v>1185</v>
      </c>
      <c r="AB18" s="50" t="s">
        <v>1184</v>
      </c>
      <c r="AC18" s="50" t="s">
        <v>1183</v>
      </c>
      <c r="AD18" s="50" t="s">
        <v>1185</v>
      </c>
      <c r="AE18" s="50" t="s">
        <v>1184</v>
      </c>
      <c r="AF18" s="50" t="s">
        <v>1183</v>
      </c>
      <c r="AG18" s="50" t="s">
        <v>1182</v>
      </c>
      <c r="AH18" s="50" t="s">
        <v>1181</v>
      </c>
      <c r="AI18" s="50" t="s">
        <v>1180</v>
      </c>
      <c r="AJ18" s="50" t="s">
        <v>1179</v>
      </c>
      <c r="AK18" s="50" t="s">
        <v>1178</v>
      </c>
      <c r="AL18" s="50" t="s">
        <v>1177</v>
      </c>
      <c r="AM18" t="str">
        <f t="shared" si="0"/>
        <v>si</v>
      </c>
    </row>
    <row r="19" spans="1:39" x14ac:dyDescent="0.25">
      <c r="A19" s="14">
        <v>2017</v>
      </c>
      <c r="B19" s="14" t="s">
        <v>23</v>
      </c>
      <c r="C19" s="50" t="s">
        <v>1176</v>
      </c>
      <c r="D19" s="50" t="s">
        <v>1175</v>
      </c>
      <c r="E19" s="50" t="s">
        <v>1174</v>
      </c>
      <c r="F19" s="50" t="s">
        <v>1161</v>
      </c>
      <c r="G19" s="50" t="s">
        <v>1160</v>
      </c>
      <c r="H19" s="50" t="s">
        <v>1159</v>
      </c>
      <c r="I19" s="50" t="s">
        <v>1173</v>
      </c>
      <c r="J19" s="50" t="s">
        <v>1172</v>
      </c>
      <c r="K19" s="50" t="s">
        <v>1171</v>
      </c>
      <c r="L19" s="50" t="s">
        <v>1161</v>
      </c>
      <c r="M19" s="50" t="s">
        <v>1160</v>
      </c>
      <c r="N19" s="50" t="s">
        <v>1159</v>
      </c>
      <c r="O19" s="50" t="s">
        <v>1170</v>
      </c>
      <c r="P19" s="50" t="s">
        <v>1169</v>
      </c>
      <c r="Q19" s="50" t="s">
        <v>1168</v>
      </c>
      <c r="R19" s="50" t="s">
        <v>1161</v>
      </c>
      <c r="S19" s="50" t="s">
        <v>1160</v>
      </c>
      <c r="T19" s="50" t="s">
        <v>1159</v>
      </c>
      <c r="U19" s="50" t="s">
        <v>1161</v>
      </c>
      <c r="V19" s="50" t="s">
        <v>1160</v>
      </c>
      <c r="W19" s="50" t="s">
        <v>1159</v>
      </c>
      <c r="X19" s="50" t="s">
        <v>1167</v>
      </c>
      <c r="Y19" s="50" t="s">
        <v>1166</v>
      </c>
      <c r="Z19" s="50" t="s">
        <v>1165</v>
      </c>
      <c r="AA19" s="50" t="s">
        <v>1167</v>
      </c>
      <c r="AB19" s="50" t="s">
        <v>1166</v>
      </c>
      <c r="AC19" s="50" t="s">
        <v>1165</v>
      </c>
      <c r="AD19" s="50" t="s">
        <v>1167</v>
      </c>
      <c r="AE19" s="50" t="s">
        <v>1166</v>
      </c>
      <c r="AF19" s="50" t="s">
        <v>1165</v>
      </c>
      <c r="AG19" s="50" t="s">
        <v>1164</v>
      </c>
      <c r="AH19" s="50" t="s">
        <v>1163</v>
      </c>
      <c r="AI19" s="50" t="s">
        <v>1162</v>
      </c>
      <c r="AJ19" s="50" t="s">
        <v>1161</v>
      </c>
      <c r="AK19" s="50" t="s">
        <v>1160</v>
      </c>
      <c r="AL19" s="50" t="s">
        <v>1159</v>
      </c>
      <c r="AM19" t="str">
        <f t="shared" si="0"/>
        <v>si</v>
      </c>
    </row>
    <row r="20" spans="1:39" x14ac:dyDescent="0.25">
      <c r="A20" s="14">
        <v>2017</v>
      </c>
      <c r="B20" s="14" t="s">
        <v>24</v>
      </c>
      <c r="C20" s="50" t="s">
        <v>892</v>
      </c>
      <c r="D20" s="50" t="s">
        <v>1158</v>
      </c>
      <c r="E20" s="50" t="s">
        <v>1157</v>
      </c>
      <c r="F20" s="50" t="s">
        <v>1145</v>
      </c>
      <c r="G20" s="50" t="s">
        <v>1144</v>
      </c>
      <c r="H20" s="50" t="s">
        <v>1143</v>
      </c>
      <c r="I20" s="50" t="s">
        <v>889</v>
      </c>
      <c r="J20" s="50" t="s">
        <v>1156</v>
      </c>
      <c r="K20" s="50" t="s">
        <v>1155</v>
      </c>
      <c r="L20" s="50" t="s">
        <v>1145</v>
      </c>
      <c r="M20" s="50" t="s">
        <v>1144</v>
      </c>
      <c r="N20" s="50" t="s">
        <v>1143</v>
      </c>
      <c r="O20" s="50" t="s">
        <v>1154</v>
      </c>
      <c r="P20" s="50" t="s">
        <v>1153</v>
      </c>
      <c r="Q20" s="50" t="s">
        <v>1152</v>
      </c>
      <c r="R20" s="50" t="s">
        <v>1145</v>
      </c>
      <c r="S20" s="50" t="s">
        <v>1144</v>
      </c>
      <c r="T20" s="50" t="s">
        <v>1143</v>
      </c>
      <c r="U20" s="50" t="s">
        <v>1145</v>
      </c>
      <c r="V20" s="50" t="s">
        <v>1144</v>
      </c>
      <c r="W20" s="50" t="s">
        <v>1143</v>
      </c>
      <c r="X20" s="50" t="s">
        <v>1151</v>
      </c>
      <c r="Y20" s="50" t="s">
        <v>1150</v>
      </c>
      <c r="Z20" s="50" t="s">
        <v>1149</v>
      </c>
      <c r="AA20" s="50" t="s">
        <v>1151</v>
      </c>
      <c r="AB20" s="50" t="s">
        <v>1150</v>
      </c>
      <c r="AC20" s="50" t="s">
        <v>1149</v>
      </c>
      <c r="AD20" s="50" t="s">
        <v>1151</v>
      </c>
      <c r="AE20" s="50" t="s">
        <v>1150</v>
      </c>
      <c r="AF20" s="50" t="s">
        <v>1149</v>
      </c>
      <c r="AG20" s="50" t="s">
        <v>1148</v>
      </c>
      <c r="AH20" s="50" t="s">
        <v>1147</v>
      </c>
      <c r="AI20" s="50" t="s">
        <v>1146</v>
      </c>
      <c r="AJ20" s="50" t="s">
        <v>1145</v>
      </c>
      <c r="AK20" s="50" t="s">
        <v>1144</v>
      </c>
      <c r="AL20" s="50" t="s">
        <v>1143</v>
      </c>
      <c r="AM20" t="str">
        <f t="shared" si="0"/>
        <v>si</v>
      </c>
    </row>
    <row r="21" spans="1:39" x14ac:dyDescent="0.25">
      <c r="A21" s="14">
        <v>2017</v>
      </c>
      <c r="B21" s="14" t="s">
        <v>25</v>
      </c>
      <c r="C21" s="50" t="s">
        <v>1142</v>
      </c>
      <c r="D21" s="50" t="s">
        <v>1141</v>
      </c>
      <c r="E21" s="50" t="s">
        <v>1140</v>
      </c>
      <c r="F21" s="50" t="s">
        <v>1127</v>
      </c>
      <c r="G21" s="50" t="s">
        <v>1126</v>
      </c>
      <c r="H21" s="50" t="s">
        <v>1125</v>
      </c>
      <c r="I21" s="50" t="s">
        <v>1139</v>
      </c>
      <c r="J21" s="50" t="s">
        <v>1138</v>
      </c>
      <c r="K21" s="50" t="s">
        <v>1137</v>
      </c>
      <c r="L21" s="50" t="s">
        <v>1127</v>
      </c>
      <c r="M21" s="50" t="s">
        <v>1126</v>
      </c>
      <c r="N21" s="50" t="s">
        <v>1125</v>
      </c>
      <c r="O21" s="50" t="s">
        <v>1136</v>
      </c>
      <c r="P21" s="50" t="s">
        <v>1135</v>
      </c>
      <c r="Q21" s="50" t="s">
        <v>1134</v>
      </c>
      <c r="R21" s="50" t="s">
        <v>1127</v>
      </c>
      <c r="S21" s="50" t="s">
        <v>1126</v>
      </c>
      <c r="T21" s="50" t="s">
        <v>1125</v>
      </c>
      <c r="U21" s="50" t="s">
        <v>1127</v>
      </c>
      <c r="V21" s="50" t="s">
        <v>1126</v>
      </c>
      <c r="W21" s="50" t="s">
        <v>1125</v>
      </c>
      <c r="X21" s="50" t="s">
        <v>1133</v>
      </c>
      <c r="Y21" s="50" t="s">
        <v>1132</v>
      </c>
      <c r="Z21" s="50" t="s">
        <v>1131</v>
      </c>
      <c r="AA21" s="50" t="s">
        <v>1133</v>
      </c>
      <c r="AB21" s="50" t="s">
        <v>1132</v>
      </c>
      <c r="AC21" s="50" t="s">
        <v>1131</v>
      </c>
      <c r="AD21" s="50" t="s">
        <v>1133</v>
      </c>
      <c r="AE21" s="50" t="s">
        <v>1132</v>
      </c>
      <c r="AF21" s="50" t="s">
        <v>1131</v>
      </c>
      <c r="AG21" s="50" t="s">
        <v>1130</v>
      </c>
      <c r="AH21" s="50" t="s">
        <v>1129</v>
      </c>
      <c r="AI21" s="50" t="s">
        <v>1128</v>
      </c>
      <c r="AJ21" s="50" t="s">
        <v>1127</v>
      </c>
      <c r="AK21" s="50" t="s">
        <v>1126</v>
      </c>
      <c r="AL21" s="50" t="s">
        <v>1125</v>
      </c>
      <c r="AM21" t="str">
        <f t="shared" si="0"/>
        <v>si</v>
      </c>
    </row>
    <row r="22" spans="1:39" x14ac:dyDescent="0.25">
      <c r="A22" s="14">
        <v>2017</v>
      </c>
      <c r="B22" s="14" t="s">
        <v>28</v>
      </c>
      <c r="C22" s="50" t="s">
        <v>1124</v>
      </c>
      <c r="D22" s="50" t="s">
        <v>1123</v>
      </c>
      <c r="E22" s="50" t="s">
        <v>1122</v>
      </c>
      <c r="F22" s="50" t="s">
        <v>1109</v>
      </c>
      <c r="G22" s="50" t="s">
        <v>1108</v>
      </c>
      <c r="H22" s="50" t="s">
        <v>1107</v>
      </c>
      <c r="I22" s="50" t="s">
        <v>1121</v>
      </c>
      <c r="J22" s="50" t="s">
        <v>1120</v>
      </c>
      <c r="K22" s="50" t="s">
        <v>1119</v>
      </c>
      <c r="L22" s="50" t="s">
        <v>1109</v>
      </c>
      <c r="M22" s="50" t="s">
        <v>1108</v>
      </c>
      <c r="N22" s="50" t="s">
        <v>1107</v>
      </c>
      <c r="O22" s="50" t="s">
        <v>1118</v>
      </c>
      <c r="P22" s="50" t="s">
        <v>1117</v>
      </c>
      <c r="Q22" s="50" t="s">
        <v>1116</v>
      </c>
      <c r="R22" s="50" t="s">
        <v>1109</v>
      </c>
      <c r="S22" s="50" t="s">
        <v>1108</v>
      </c>
      <c r="T22" s="50" t="s">
        <v>1107</v>
      </c>
      <c r="U22" s="50" t="s">
        <v>1109</v>
      </c>
      <c r="V22" s="50" t="s">
        <v>1108</v>
      </c>
      <c r="W22" s="50" t="s">
        <v>1107</v>
      </c>
      <c r="X22" s="50" t="s">
        <v>1115</v>
      </c>
      <c r="Y22" s="50" t="s">
        <v>1114</v>
      </c>
      <c r="Z22" s="50" t="s">
        <v>1113</v>
      </c>
      <c r="AA22" s="50" t="s">
        <v>1115</v>
      </c>
      <c r="AB22" s="50" t="s">
        <v>1114</v>
      </c>
      <c r="AC22" s="50" t="s">
        <v>1113</v>
      </c>
      <c r="AD22" s="50" t="s">
        <v>1115</v>
      </c>
      <c r="AE22" s="50" t="s">
        <v>1114</v>
      </c>
      <c r="AF22" s="50" t="s">
        <v>1113</v>
      </c>
      <c r="AG22" s="50" t="s">
        <v>1112</v>
      </c>
      <c r="AH22" s="50" t="s">
        <v>1111</v>
      </c>
      <c r="AI22" s="50" t="s">
        <v>1110</v>
      </c>
      <c r="AJ22" s="50" t="s">
        <v>1109</v>
      </c>
      <c r="AK22" s="50" t="s">
        <v>1108</v>
      </c>
      <c r="AL22" s="50" t="s">
        <v>1107</v>
      </c>
      <c r="AM22" t="str">
        <f t="shared" si="0"/>
        <v>si</v>
      </c>
    </row>
    <row r="23" spans="1:39" x14ac:dyDescent="0.25">
      <c r="A23" s="14">
        <v>2017</v>
      </c>
      <c r="B23" s="14" t="s">
        <v>29</v>
      </c>
      <c r="C23" s="50" t="s">
        <v>1106</v>
      </c>
      <c r="D23" s="50" t="s">
        <v>1105</v>
      </c>
      <c r="E23" s="50" t="s">
        <v>1104</v>
      </c>
      <c r="F23" s="50" t="s">
        <v>1091</v>
      </c>
      <c r="G23" s="50" t="s">
        <v>1090</v>
      </c>
      <c r="H23" s="50" t="s">
        <v>1089</v>
      </c>
      <c r="I23" s="50" t="s">
        <v>1103</v>
      </c>
      <c r="J23" s="50" t="s">
        <v>1102</v>
      </c>
      <c r="K23" s="50" t="s">
        <v>1101</v>
      </c>
      <c r="L23" s="50" t="s">
        <v>1091</v>
      </c>
      <c r="M23" s="50" t="s">
        <v>1090</v>
      </c>
      <c r="N23" s="50" t="s">
        <v>1089</v>
      </c>
      <c r="O23" s="50" t="s">
        <v>1100</v>
      </c>
      <c r="P23" s="50" t="s">
        <v>1099</v>
      </c>
      <c r="Q23" s="50" t="s">
        <v>1098</v>
      </c>
      <c r="R23" s="50" t="s">
        <v>1091</v>
      </c>
      <c r="S23" s="50" t="s">
        <v>1090</v>
      </c>
      <c r="T23" s="50" t="s">
        <v>1089</v>
      </c>
      <c r="U23" s="50" t="s">
        <v>1091</v>
      </c>
      <c r="V23" s="50" t="s">
        <v>1090</v>
      </c>
      <c r="W23" s="50" t="s">
        <v>1089</v>
      </c>
      <c r="X23" s="50" t="s">
        <v>1097</v>
      </c>
      <c r="Y23" s="50" t="s">
        <v>1096</v>
      </c>
      <c r="Z23" s="50" t="s">
        <v>1095</v>
      </c>
      <c r="AA23" s="50" t="s">
        <v>1097</v>
      </c>
      <c r="AB23" s="50" t="s">
        <v>1096</v>
      </c>
      <c r="AC23" s="50" t="s">
        <v>1095</v>
      </c>
      <c r="AD23" s="50" t="s">
        <v>1097</v>
      </c>
      <c r="AE23" s="50" t="s">
        <v>1096</v>
      </c>
      <c r="AF23" s="50" t="s">
        <v>1095</v>
      </c>
      <c r="AG23" s="50" t="s">
        <v>1094</v>
      </c>
      <c r="AH23" s="50" t="s">
        <v>1093</v>
      </c>
      <c r="AI23" s="50" t="s">
        <v>1092</v>
      </c>
      <c r="AJ23" s="50" t="s">
        <v>1091</v>
      </c>
      <c r="AK23" s="50" t="s">
        <v>1090</v>
      </c>
      <c r="AL23" s="50" t="s">
        <v>1089</v>
      </c>
      <c r="AM23" t="str">
        <f t="shared" si="0"/>
        <v>si</v>
      </c>
    </row>
    <row r="24" spans="1:39" x14ac:dyDescent="0.25">
      <c r="A24" s="14">
        <v>2017</v>
      </c>
      <c r="B24" s="14" t="s">
        <v>30</v>
      </c>
      <c r="C24" s="50" t="s">
        <v>1088</v>
      </c>
      <c r="D24" s="50" t="s">
        <v>1087</v>
      </c>
      <c r="E24" s="50" t="s">
        <v>1086</v>
      </c>
      <c r="F24" s="50" t="s">
        <v>1074</v>
      </c>
      <c r="G24" s="50" t="s">
        <v>1073</v>
      </c>
      <c r="H24" s="50" t="s">
        <v>1072</v>
      </c>
      <c r="I24" s="50" t="s">
        <v>1085</v>
      </c>
      <c r="J24" s="50" t="s">
        <v>1084</v>
      </c>
      <c r="K24" s="50" t="s">
        <v>1083</v>
      </c>
      <c r="L24" s="50" t="s">
        <v>1074</v>
      </c>
      <c r="M24" s="50" t="s">
        <v>1073</v>
      </c>
      <c r="N24" s="50" t="s">
        <v>1072</v>
      </c>
      <c r="O24" s="50" t="s">
        <v>1082</v>
      </c>
      <c r="P24" s="50" t="s">
        <v>1081</v>
      </c>
      <c r="Q24" s="50" t="s">
        <v>1080</v>
      </c>
      <c r="R24" s="50" t="s">
        <v>1074</v>
      </c>
      <c r="S24" s="50" t="s">
        <v>1073</v>
      </c>
      <c r="T24" s="50" t="s">
        <v>1072</v>
      </c>
      <c r="U24" s="50" t="s">
        <v>1074</v>
      </c>
      <c r="V24" s="50" t="s">
        <v>1073</v>
      </c>
      <c r="W24" s="50" t="s">
        <v>1072</v>
      </c>
      <c r="X24" s="50" t="s">
        <v>1079</v>
      </c>
      <c r="Y24" s="50" t="s">
        <v>1078</v>
      </c>
      <c r="Z24" s="50" t="s">
        <v>1077</v>
      </c>
      <c r="AA24" s="50" t="s">
        <v>1079</v>
      </c>
      <c r="AB24" s="50" t="s">
        <v>1078</v>
      </c>
      <c r="AC24" s="50" t="s">
        <v>1077</v>
      </c>
      <c r="AD24" s="50" t="s">
        <v>1079</v>
      </c>
      <c r="AE24" s="50" t="s">
        <v>1078</v>
      </c>
      <c r="AF24" s="50" t="s">
        <v>1077</v>
      </c>
      <c r="AG24" s="50" t="s">
        <v>1076</v>
      </c>
      <c r="AH24" s="50" t="s">
        <v>1075</v>
      </c>
      <c r="AI24" s="50" t="s">
        <v>575</v>
      </c>
      <c r="AJ24" s="50" t="s">
        <v>1074</v>
      </c>
      <c r="AK24" s="50" t="s">
        <v>1073</v>
      </c>
      <c r="AL24" s="50" t="s">
        <v>1072</v>
      </c>
      <c r="AM24" t="str">
        <f t="shared" si="0"/>
        <v>si</v>
      </c>
    </row>
    <row r="25" spans="1:39" x14ac:dyDescent="0.25">
      <c r="A25" s="14">
        <v>2017</v>
      </c>
      <c r="B25" s="14" t="s">
        <v>31</v>
      </c>
      <c r="C25" s="50" t="s">
        <v>1071</v>
      </c>
      <c r="D25" s="50" t="s">
        <v>1070</v>
      </c>
      <c r="E25" s="50" t="s">
        <v>1069</v>
      </c>
      <c r="F25" s="50" t="s">
        <v>1057</v>
      </c>
      <c r="G25" s="50" t="s">
        <v>1056</v>
      </c>
      <c r="H25" s="50" t="s">
        <v>1055</v>
      </c>
      <c r="I25" s="50" t="s">
        <v>1068</v>
      </c>
      <c r="J25" s="50" t="s">
        <v>1067</v>
      </c>
      <c r="K25" s="50" t="s">
        <v>1066</v>
      </c>
      <c r="L25" s="50" t="s">
        <v>1057</v>
      </c>
      <c r="M25" s="50" t="s">
        <v>1056</v>
      </c>
      <c r="N25" s="50" t="s">
        <v>1055</v>
      </c>
      <c r="O25" s="50" t="s">
        <v>1065</v>
      </c>
      <c r="P25" s="50" t="s">
        <v>1064</v>
      </c>
      <c r="Q25" s="50" t="s">
        <v>1063</v>
      </c>
      <c r="R25" s="50" t="s">
        <v>1057</v>
      </c>
      <c r="S25" s="50" t="s">
        <v>1056</v>
      </c>
      <c r="T25" s="50" t="s">
        <v>1055</v>
      </c>
      <c r="U25" s="50" t="s">
        <v>1057</v>
      </c>
      <c r="V25" s="50" t="s">
        <v>1056</v>
      </c>
      <c r="W25" s="50" t="s">
        <v>1055</v>
      </c>
      <c r="X25" s="50" t="s">
        <v>1062</v>
      </c>
      <c r="Y25" s="50" t="s">
        <v>1061</v>
      </c>
      <c r="Z25" s="50" t="s">
        <v>1060</v>
      </c>
      <c r="AA25" s="50" t="s">
        <v>1062</v>
      </c>
      <c r="AB25" s="50" t="s">
        <v>1061</v>
      </c>
      <c r="AC25" s="50" t="s">
        <v>1060</v>
      </c>
      <c r="AD25" s="50" t="s">
        <v>1062</v>
      </c>
      <c r="AE25" s="50" t="s">
        <v>1061</v>
      </c>
      <c r="AF25" s="50" t="s">
        <v>1060</v>
      </c>
      <c r="AG25" s="50" t="s">
        <v>1059</v>
      </c>
      <c r="AH25" s="50" t="s">
        <v>1058</v>
      </c>
      <c r="AI25" s="50" t="s">
        <v>496</v>
      </c>
      <c r="AJ25" s="50" t="s">
        <v>1057</v>
      </c>
      <c r="AK25" s="50" t="s">
        <v>1056</v>
      </c>
      <c r="AL25" s="50" t="s">
        <v>1055</v>
      </c>
      <c r="AM25" t="str">
        <f t="shared" si="0"/>
        <v>si</v>
      </c>
    </row>
    <row r="26" spans="1:39" x14ac:dyDescent="0.25">
      <c r="A26" s="14">
        <v>2017</v>
      </c>
      <c r="B26" s="14" t="s">
        <v>32</v>
      </c>
      <c r="C26" s="119" t="s">
        <v>1054</v>
      </c>
      <c r="D26" s="119" t="s">
        <v>1053</v>
      </c>
      <c r="E26" s="119" t="s">
        <v>1052</v>
      </c>
      <c r="F26" s="119" t="s">
        <v>1039</v>
      </c>
      <c r="G26" s="119" t="s">
        <v>1038</v>
      </c>
      <c r="H26" s="119" t="s">
        <v>1037</v>
      </c>
      <c r="I26" s="119" t="s">
        <v>1051</v>
      </c>
      <c r="J26" s="119" t="s">
        <v>1050</v>
      </c>
      <c r="K26" s="119" t="s">
        <v>1049</v>
      </c>
      <c r="L26" s="119" t="s">
        <v>1039</v>
      </c>
      <c r="M26" s="119" t="s">
        <v>1038</v>
      </c>
      <c r="N26" s="119" t="s">
        <v>1037</v>
      </c>
      <c r="O26" s="119" t="s">
        <v>1048</v>
      </c>
      <c r="P26" s="119" t="s">
        <v>1047</v>
      </c>
      <c r="Q26" s="119" t="s">
        <v>1046</v>
      </c>
      <c r="R26" s="119" t="s">
        <v>1039</v>
      </c>
      <c r="S26" s="119" t="s">
        <v>1038</v>
      </c>
      <c r="T26" s="119" t="s">
        <v>1037</v>
      </c>
      <c r="U26" s="119" t="s">
        <v>1039</v>
      </c>
      <c r="V26" s="119" t="s">
        <v>1038</v>
      </c>
      <c r="W26" s="119" t="s">
        <v>1037</v>
      </c>
      <c r="X26" s="119" t="s">
        <v>1045</v>
      </c>
      <c r="Y26" s="119" t="s">
        <v>1044</v>
      </c>
      <c r="Z26" s="119" t="s">
        <v>1043</v>
      </c>
      <c r="AA26" s="119" t="s">
        <v>1045</v>
      </c>
      <c r="AB26" s="119" t="s">
        <v>1044</v>
      </c>
      <c r="AC26" s="119" t="s">
        <v>1043</v>
      </c>
      <c r="AD26" s="119" t="s">
        <v>1045</v>
      </c>
      <c r="AE26" s="119" t="s">
        <v>1044</v>
      </c>
      <c r="AF26" s="119" t="s">
        <v>1043</v>
      </c>
      <c r="AG26" s="119" t="s">
        <v>1042</v>
      </c>
      <c r="AH26" s="119" t="s">
        <v>1041</v>
      </c>
      <c r="AI26" s="119" t="s">
        <v>1040</v>
      </c>
      <c r="AJ26" s="119" t="s">
        <v>1039</v>
      </c>
      <c r="AK26" s="119" t="s">
        <v>1038</v>
      </c>
      <c r="AL26" s="119" t="s">
        <v>1037</v>
      </c>
      <c r="AM26" t="str">
        <f t="shared" si="0"/>
        <v>si</v>
      </c>
    </row>
    <row r="27" spans="1:39" x14ac:dyDescent="0.25">
      <c r="A27" s="14">
        <v>2017</v>
      </c>
      <c r="B27" s="14" t="s">
        <v>33</v>
      </c>
      <c r="C27" s="119" t="s">
        <v>1054</v>
      </c>
      <c r="D27" s="119" t="s">
        <v>1053</v>
      </c>
      <c r="E27" s="119" t="s">
        <v>1052</v>
      </c>
      <c r="F27" s="119" t="s">
        <v>1039</v>
      </c>
      <c r="G27" s="119" t="s">
        <v>1038</v>
      </c>
      <c r="H27" s="119" t="s">
        <v>1037</v>
      </c>
      <c r="I27" s="119" t="s">
        <v>1051</v>
      </c>
      <c r="J27" s="119" t="s">
        <v>1050</v>
      </c>
      <c r="K27" s="119" t="s">
        <v>1049</v>
      </c>
      <c r="L27" s="119" t="s">
        <v>1039</v>
      </c>
      <c r="M27" s="119" t="s">
        <v>1038</v>
      </c>
      <c r="N27" s="119" t="s">
        <v>1037</v>
      </c>
      <c r="O27" s="119" t="s">
        <v>1048</v>
      </c>
      <c r="P27" s="119" t="s">
        <v>1047</v>
      </c>
      <c r="Q27" s="119" t="s">
        <v>1046</v>
      </c>
      <c r="R27" s="119" t="s">
        <v>1039</v>
      </c>
      <c r="S27" s="119" t="s">
        <v>1038</v>
      </c>
      <c r="T27" s="119" t="s">
        <v>1037</v>
      </c>
      <c r="U27" s="119" t="s">
        <v>1039</v>
      </c>
      <c r="V27" s="119" t="s">
        <v>1038</v>
      </c>
      <c r="W27" s="119" t="s">
        <v>1037</v>
      </c>
      <c r="X27" s="119" t="s">
        <v>1045</v>
      </c>
      <c r="Y27" s="119" t="s">
        <v>1044</v>
      </c>
      <c r="Z27" s="119" t="s">
        <v>1043</v>
      </c>
      <c r="AA27" s="119" t="s">
        <v>1045</v>
      </c>
      <c r="AB27" s="119" t="s">
        <v>1044</v>
      </c>
      <c r="AC27" s="119" t="s">
        <v>1043</v>
      </c>
      <c r="AD27" s="119" t="s">
        <v>1045</v>
      </c>
      <c r="AE27" s="119" t="s">
        <v>1044</v>
      </c>
      <c r="AF27" s="119" t="s">
        <v>1043</v>
      </c>
      <c r="AG27" s="119" t="s">
        <v>1042</v>
      </c>
      <c r="AH27" s="119" t="s">
        <v>1041</v>
      </c>
      <c r="AI27" s="119" t="s">
        <v>1040</v>
      </c>
      <c r="AJ27" s="119" t="s">
        <v>1039</v>
      </c>
      <c r="AK27" s="119" t="s">
        <v>1038</v>
      </c>
      <c r="AL27" s="119" t="s">
        <v>1037</v>
      </c>
      <c r="AM27" t="str">
        <f t="shared" si="0"/>
        <v>si</v>
      </c>
    </row>
    <row r="28" spans="1:39" x14ac:dyDescent="0.25">
      <c r="A28" s="14">
        <v>2017</v>
      </c>
      <c r="B28" s="14" t="s">
        <v>34</v>
      </c>
      <c r="C28" s="50" t="s">
        <v>1036</v>
      </c>
      <c r="D28" s="50" t="s">
        <v>1035</v>
      </c>
      <c r="E28" s="50" t="s">
        <v>1034</v>
      </c>
      <c r="F28" s="50" t="s">
        <v>1021</v>
      </c>
      <c r="G28" s="50" t="s">
        <v>1020</v>
      </c>
      <c r="H28" s="50" t="s">
        <v>1019</v>
      </c>
      <c r="I28" s="50" t="s">
        <v>1033</v>
      </c>
      <c r="J28" s="50" t="s">
        <v>1032</v>
      </c>
      <c r="K28" s="50" t="s">
        <v>1031</v>
      </c>
      <c r="L28" s="50" t="s">
        <v>1021</v>
      </c>
      <c r="M28" s="50" t="s">
        <v>1020</v>
      </c>
      <c r="N28" s="50" t="s">
        <v>1019</v>
      </c>
      <c r="O28" s="50" t="s">
        <v>1030</v>
      </c>
      <c r="P28" s="50" t="s">
        <v>1029</v>
      </c>
      <c r="Q28" s="50" t="s">
        <v>1028</v>
      </c>
      <c r="R28" s="50" t="s">
        <v>1021</v>
      </c>
      <c r="S28" s="50" t="s">
        <v>1020</v>
      </c>
      <c r="T28" s="50" t="s">
        <v>1019</v>
      </c>
      <c r="U28" s="50" t="s">
        <v>1021</v>
      </c>
      <c r="V28" s="50" t="s">
        <v>1020</v>
      </c>
      <c r="W28" s="50" t="s">
        <v>1019</v>
      </c>
      <c r="X28" s="50" t="s">
        <v>1027</v>
      </c>
      <c r="Y28" s="50" t="s">
        <v>1026</v>
      </c>
      <c r="Z28" s="50" t="s">
        <v>1025</v>
      </c>
      <c r="AA28" s="50" t="s">
        <v>1027</v>
      </c>
      <c r="AB28" s="50" t="s">
        <v>1026</v>
      </c>
      <c r="AC28" s="50" t="s">
        <v>1025</v>
      </c>
      <c r="AD28" s="50" t="s">
        <v>1027</v>
      </c>
      <c r="AE28" s="50" t="s">
        <v>1026</v>
      </c>
      <c r="AF28" s="50" t="s">
        <v>1025</v>
      </c>
      <c r="AG28" s="50" t="s">
        <v>1024</v>
      </c>
      <c r="AH28" s="50" t="s">
        <v>1023</v>
      </c>
      <c r="AI28" s="50" t="s">
        <v>1022</v>
      </c>
      <c r="AJ28" s="50" t="s">
        <v>1021</v>
      </c>
      <c r="AK28" s="50" t="s">
        <v>1020</v>
      </c>
      <c r="AL28" s="50" t="s">
        <v>1019</v>
      </c>
      <c r="AM28" t="str">
        <f t="shared" si="0"/>
        <v>si</v>
      </c>
    </row>
    <row r="29" spans="1:39" x14ac:dyDescent="0.25">
      <c r="A29" s="14">
        <v>2018</v>
      </c>
      <c r="B29" s="14" t="s">
        <v>16</v>
      </c>
      <c r="C29" s="50" t="s">
        <v>1018</v>
      </c>
      <c r="D29" s="50" t="s">
        <v>1017</v>
      </c>
      <c r="E29" s="50" t="s">
        <v>1016</v>
      </c>
      <c r="F29" s="50" t="s">
        <v>1003</v>
      </c>
      <c r="G29" s="50" t="s">
        <v>1002</v>
      </c>
      <c r="H29" s="50" t="s">
        <v>1001</v>
      </c>
      <c r="I29" s="50" t="s">
        <v>1015</v>
      </c>
      <c r="J29" s="50" t="s">
        <v>1014</v>
      </c>
      <c r="K29" s="50" t="s">
        <v>1013</v>
      </c>
      <c r="L29" s="50" t="s">
        <v>1003</v>
      </c>
      <c r="M29" s="50" t="s">
        <v>1002</v>
      </c>
      <c r="N29" s="50" t="s">
        <v>1001</v>
      </c>
      <c r="O29" s="50" t="s">
        <v>1012</v>
      </c>
      <c r="P29" s="50" t="s">
        <v>1011</v>
      </c>
      <c r="Q29" s="50" t="s">
        <v>1010</v>
      </c>
      <c r="R29" s="50" t="s">
        <v>1003</v>
      </c>
      <c r="S29" s="50" t="s">
        <v>1002</v>
      </c>
      <c r="T29" s="50" t="s">
        <v>1001</v>
      </c>
      <c r="U29" s="50" t="s">
        <v>1003</v>
      </c>
      <c r="V29" s="50" t="s">
        <v>1002</v>
      </c>
      <c r="W29" s="50" t="s">
        <v>1001</v>
      </c>
      <c r="X29" s="50" t="s">
        <v>1009</v>
      </c>
      <c r="Y29" s="50" t="s">
        <v>1008</v>
      </c>
      <c r="Z29" s="50" t="s">
        <v>1007</v>
      </c>
      <c r="AA29" s="50" t="s">
        <v>1009</v>
      </c>
      <c r="AB29" s="50" t="s">
        <v>1008</v>
      </c>
      <c r="AC29" s="50" t="s">
        <v>1007</v>
      </c>
      <c r="AD29" s="50" t="s">
        <v>1009</v>
      </c>
      <c r="AE29" s="50" t="s">
        <v>1008</v>
      </c>
      <c r="AF29" s="50" t="s">
        <v>1007</v>
      </c>
      <c r="AG29" s="50" t="s">
        <v>1006</v>
      </c>
      <c r="AH29" s="50" t="s">
        <v>1005</v>
      </c>
      <c r="AI29" s="50" t="s">
        <v>1004</v>
      </c>
      <c r="AJ29" s="50" t="s">
        <v>1003</v>
      </c>
      <c r="AK29" s="50" t="s">
        <v>1002</v>
      </c>
      <c r="AL29" s="50" t="s">
        <v>1001</v>
      </c>
      <c r="AM29" t="str">
        <f t="shared" si="0"/>
        <v>si</v>
      </c>
    </row>
    <row r="30" spans="1:39" x14ac:dyDescent="0.25">
      <c r="A30" s="14">
        <v>2018</v>
      </c>
      <c r="B30" s="14" t="s">
        <v>22</v>
      </c>
      <c r="C30" s="50" t="s">
        <v>1000</v>
      </c>
      <c r="D30" s="50" t="s">
        <v>999</v>
      </c>
      <c r="E30" s="50" t="s">
        <v>998</v>
      </c>
      <c r="F30" s="50" t="s">
        <v>986</v>
      </c>
      <c r="G30" s="50" t="s">
        <v>985</v>
      </c>
      <c r="H30" s="50" t="s">
        <v>984</v>
      </c>
      <c r="I30" s="50" t="s">
        <v>997</v>
      </c>
      <c r="J30" s="50" t="s">
        <v>996</v>
      </c>
      <c r="K30" s="50" t="s">
        <v>995</v>
      </c>
      <c r="L30" s="50" t="s">
        <v>986</v>
      </c>
      <c r="M30" s="50" t="s">
        <v>985</v>
      </c>
      <c r="N30" s="50" t="s">
        <v>984</v>
      </c>
      <c r="O30" s="50" t="s">
        <v>994</v>
      </c>
      <c r="P30" s="50" t="s">
        <v>993</v>
      </c>
      <c r="Q30" s="50" t="s">
        <v>992</v>
      </c>
      <c r="R30" s="50" t="s">
        <v>986</v>
      </c>
      <c r="S30" s="50" t="s">
        <v>985</v>
      </c>
      <c r="T30" s="50" t="s">
        <v>984</v>
      </c>
      <c r="U30" s="50" t="s">
        <v>986</v>
      </c>
      <c r="V30" s="50" t="s">
        <v>985</v>
      </c>
      <c r="W30" s="50" t="s">
        <v>984</v>
      </c>
      <c r="X30" s="50" t="s">
        <v>991</v>
      </c>
      <c r="Y30" s="50" t="s">
        <v>809</v>
      </c>
      <c r="Z30" s="50" t="s">
        <v>990</v>
      </c>
      <c r="AA30" s="50" t="s">
        <v>991</v>
      </c>
      <c r="AB30" s="50" t="s">
        <v>809</v>
      </c>
      <c r="AC30" s="50" t="s">
        <v>990</v>
      </c>
      <c r="AD30" s="50" t="s">
        <v>991</v>
      </c>
      <c r="AE30" s="50" t="s">
        <v>809</v>
      </c>
      <c r="AF30" s="50" t="s">
        <v>990</v>
      </c>
      <c r="AG30" s="50" t="s">
        <v>989</v>
      </c>
      <c r="AH30" s="50" t="s">
        <v>988</v>
      </c>
      <c r="AI30" s="50" t="s">
        <v>987</v>
      </c>
      <c r="AJ30" s="50" t="s">
        <v>986</v>
      </c>
      <c r="AK30" s="50" t="s">
        <v>985</v>
      </c>
      <c r="AL30" s="50" t="s">
        <v>984</v>
      </c>
      <c r="AM30" t="str">
        <f t="shared" si="0"/>
        <v>si</v>
      </c>
    </row>
    <row r="31" spans="1:39" x14ac:dyDescent="0.25">
      <c r="A31" s="14">
        <v>2018</v>
      </c>
      <c r="B31" s="14" t="s">
        <v>23</v>
      </c>
      <c r="C31" s="50" t="s">
        <v>983</v>
      </c>
      <c r="D31" s="50" t="s">
        <v>982</v>
      </c>
      <c r="E31" s="50" t="s">
        <v>981</v>
      </c>
      <c r="F31" s="50" t="s">
        <v>968</v>
      </c>
      <c r="G31" s="50" t="s">
        <v>967</v>
      </c>
      <c r="H31" s="50" t="s">
        <v>966</v>
      </c>
      <c r="I31" s="50" t="s">
        <v>980</v>
      </c>
      <c r="J31" s="50" t="s">
        <v>979</v>
      </c>
      <c r="K31" s="50" t="s">
        <v>978</v>
      </c>
      <c r="L31" s="50" t="s">
        <v>968</v>
      </c>
      <c r="M31" s="50" t="s">
        <v>967</v>
      </c>
      <c r="N31" s="50" t="s">
        <v>966</v>
      </c>
      <c r="O31" s="50" t="s">
        <v>977</v>
      </c>
      <c r="P31" s="50" t="s">
        <v>976</v>
      </c>
      <c r="Q31" s="50" t="s">
        <v>975</v>
      </c>
      <c r="R31" s="50" t="s">
        <v>968</v>
      </c>
      <c r="S31" s="50" t="s">
        <v>967</v>
      </c>
      <c r="T31" s="50" t="s">
        <v>966</v>
      </c>
      <c r="U31" s="50" t="s">
        <v>968</v>
      </c>
      <c r="V31" s="50" t="s">
        <v>967</v>
      </c>
      <c r="W31" s="50" t="s">
        <v>966</v>
      </c>
      <c r="X31" s="50" t="s">
        <v>974</v>
      </c>
      <c r="Y31" s="50" t="s">
        <v>973</v>
      </c>
      <c r="Z31" s="50" t="s">
        <v>972</v>
      </c>
      <c r="AA31" s="50" t="s">
        <v>974</v>
      </c>
      <c r="AB31" s="50" t="s">
        <v>973</v>
      </c>
      <c r="AC31" s="50" t="s">
        <v>972</v>
      </c>
      <c r="AD31" s="50" t="s">
        <v>974</v>
      </c>
      <c r="AE31" s="50" t="s">
        <v>973</v>
      </c>
      <c r="AF31" s="50" t="s">
        <v>972</v>
      </c>
      <c r="AG31" s="50" t="s">
        <v>971</v>
      </c>
      <c r="AH31" s="50" t="s">
        <v>970</v>
      </c>
      <c r="AI31" s="50" t="s">
        <v>969</v>
      </c>
      <c r="AJ31" s="50" t="s">
        <v>968</v>
      </c>
      <c r="AK31" s="50" t="s">
        <v>967</v>
      </c>
      <c r="AL31" s="50" t="s">
        <v>966</v>
      </c>
      <c r="AM31" t="str">
        <f t="shared" si="0"/>
        <v>si</v>
      </c>
    </row>
    <row r="32" spans="1:39" x14ac:dyDescent="0.25">
      <c r="A32" s="14">
        <v>2018</v>
      </c>
      <c r="B32" s="14" t="s">
        <v>24</v>
      </c>
      <c r="C32" s="50" t="s">
        <v>965</v>
      </c>
      <c r="D32" s="50" t="s">
        <v>964</v>
      </c>
      <c r="E32" s="50" t="s">
        <v>963</v>
      </c>
      <c r="F32" s="50" t="s">
        <v>950</v>
      </c>
      <c r="G32" s="50" t="s">
        <v>949</v>
      </c>
      <c r="H32" s="50" t="s">
        <v>948</v>
      </c>
      <c r="I32" s="50" t="s">
        <v>962</v>
      </c>
      <c r="J32" s="50" t="s">
        <v>961</v>
      </c>
      <c r="K32" s="50" t="s">
        <v>960</v>
      </c>
      <c r="L32" s="50" t="s">
        <v>950</v>
      </c>
      <c r="M32" s="50" t="s">
        <v>949</v>
      </c>
      <c r="N32" s="50" t="s">
        <v>948</v>
      </c>
      <c r="O32" s="50" t="s">
        <v>959</v>
      </c>
      <c r="P32" s="50" t="s">
        <v>958</v>
      </c>
      <c r="Q32" s="50" t="s">
        <v>957</v>
      </c>
      <c r="R32" s="50" t="s">
        <v>950</v>
      </c>
      <c r="S32" s="50" t="s">
        <v>949</v>
      </c>
      <c r="T32" s="50" t="s">
        <v>948</v>
      </c>
      <c r="U32" s="50" t="s">
        <v>950</v>
      </c>
      <c r="V32" s="50" t="s">
        <v>949</v>
      </c>
      <c r="W32" s="50" t="s">
        <v>948</v>
      </c>
      <c r="X32" s="50" t="s">
        <v>956</v>
      </c>
      <c r="Y32" s="50" t="s">
        <v>955</v>
      </c>
      <c r="Z32" s="50" t="s">
        <v>954</v>
      </c>
      <c r="AA32" s="50" t="s">
        <v>956</v>
      </c>
      <c r="AB32" s="50" t="s">
        <v>955</v>
      </c>
      <c r="AC32" s="50" t="s">
        <v>954</v>
      </c>
      <c r="AD32" s="50" t="s">
        <v>956</v>
      </c>
      <c r="AE32" s="50" t="s">
        <v>955</v>
      </c>
      <c r="AF32" s="50" t="s">
        <v>954</v>
      </c>
      <c r="AG32" s="50" t="s">
        <v>953</v>
      </c>
      <c r="AH32" s="50" t="s">
        <v>952</v>
      </c>
      <c r="AI32" s="50" t="s">
        <v>951</v>
      </c>
      <c r="AJ32" s="50" t="s">
        <v>950</v>
      </c>
      <c r="AK32" s="50" t="s">
        <v>949</v>
      </c>
      <c r="AL32" s="50" t="s">
        <v>948</v>
      </c>
      <c r="AM32" t="str">
        <f t="shared" si="0"/>
        <v>si</v>
      </c>
    </row>
    <row r="33" spans="1:39" x14ac:dyDescent="0.25">
      <c r="A33" s="14">
        <v>2018</v>
      </c>
      <c r="B33" s="14" t="s">
        <v>25</v>
      </c>
      <c r="C33" s="50" t="s">
        <v>947</v>
      </c>
      <c r="D33" s="50" t="s">
        <v>946</v>
      </c>
      <c r="E33" s="50" t="s">
        <v>945</v>
      </c>
      <c r="F33" s="50" t="s">
        <v>932</v>
      </c>
      <c r="G33" s="50" t="s">
        <v>931</v>
      </c>
      <c r="H33" s="50" t="s">
        <v>930</v>
      </c>
      <c r="I33" s="50" t="s">
        <v>944</v>
      </c>
      <c r="J33" s="50" t="s">
        <v>943</v>
      </c>
      <c r="K33" s="50" t="s">
        <v>942</v>
      </c>
      <c r="L33" s="50" t="s">
        <v>932</v>
      </c>
      <c r="M33" s="50" t="s">
        <v>931</v>
      </c>
      <c r="N33" s="50" t="s">
        <v>930</v>
      </c>
      <c r="O33" s="50" t="s">
        <v>941</v>
      </c>
      <c r="P33" s="50" t="s">
        <v>940</v>
      </c>
      <c r="Q33" s="50" t="s">
        <v>939</v>
      </c>
      <c r="R33" s="50" t="s">
        <v>932</v>
      </c>
      <c r="S33" s="50" t="s">
        <v>931</v>
      </c>
      <c r="T33" s="50" t="s">
        <v>930</v>
      </c>
      <c r="U33" s="50" t="s">
        <v>932</v>
      </c>
      <c r="V33" s="50" t="s">
        <v>931</v>
      </c>
      <c r="W33" s="50" t="s">
        <v>930</v>
      </c>
      <c r="X33" s="50" t="s">
        <v>938</v>
      </c>
      <c r="Y33" s="50" t="s">
        <v>937</v>
      </c>
      <c r="Z33" s="50" t="s">
        <v>936</v>
      </c>
      <c r="AA33" s="50" t="s">
        <v>938</v>
      </c>
      <c r="AB33" s="50" t="s">
        <v>937</v>
      </c>
      <c r="AC33" s="50" t="s">
        <v>936</v>
      </c>
      <c r="AD33" s="50" t="s">
        <v>938</v>
      </c>
      <c r="AE33" s="50" t="s">
        <v>937</v>
      </c>
      <c r="AF33" s="50" t="s">
        <v>936</v>
      </c>
      <c r="AG33" s="50" t="s">
        <v>935</v>
      </c>
      <c r="AH33" s="50" t="s">
        <v>934</v>
      </c>
      <c r="AI33" s="50" t="s">
        <v>933</v>
      </c>
      <c r="AJ33" s="50" t="s">
        <v>932</v>
      </c>
      <c r="AK33" s="50" t="s">
        <v>931</v>
      </c>
      <c r="AL33" s="50" t="s">
        <v>930</v>
      </c>
      <c r="AM33" t="str">
        <f t="shared" si="0"/>
        <v>si</v>
      </c>
    </row>
    <row r="34" spans="1:39" x14ac:dyDescent="0.25">
      <c r="A34" s="14">
        <v>2018</v>
      </c>
      <c r="B34" s="14" t="s">
        <v>28</v>
      </c>
      <c r="C34" s="50" t="s">
        <v>929</v>
      </c>
      <c r="D34" s="50" t="s">
        <v>928</v>
      </c>
      <c r="E34" s="50" t="s">
        <v>927</v>
      </c>
      <c r="F34" s="50" t="s">
        <v>914</v>
      </c>
      <c r="G34" s="50" t="s">
        <v>913</v>
      </c>
      <c r="H34" s="50" t="s">
        <v>912</v>
      </c>
      <c r="I34" s="50" t="s">
        <v>926</v>
      </c>
      <c r="J34" s="50" t="s">
        <v>925</v>
      </c>
      <c r="K34" s="50" t="s">
        <v>924</v>
      </c>
      <c r="L34" s="50" t="s">
        <v>914</v>
      </c>
      <c r="M34" s="50" t="s">
        <v>913</v>
      </c>
      <c r="N34" s="50" t="s">
        <v>912</v>
      </c>
      <c r="O34" s="50" t="s">
        <v>923</v>
      </c>
      <c r="P34" s="50" t="s">
        <v>922</v>
      </c>
      <c r="Q34" s="50" t="s">
        <v>921</v>
      </c>
      <c r="R34" s="50" t="s">
        <v>914</v>
      </c>
      <c r="S34" s="50" t="s">
        <v>913</v>
      </c>
      <c r="T34" s="50" t="s">
        <v>912</v>
      </c>
      <c r="U34" s="50" t="s">
        <v>914</v>
      </c>
      <c r="V34" s="50" t="s">
        <v>913</v>
      </c>
      <c r="W34" s="50" t="s">
        <v>912</v>
      </c>
      <c r="X34" s="50" t="s">
        <v>920</v>
      </c>
      <c r="Y34" s="50" t="s">
        <v>919</v>
      </c>
      <c r="Z34" s="50" t="s">
        <v>918</v>
      </c>
      <c r="AA34" s="50" t="s">
        <v>920</v>
      </c>
      <c r="AB34" s="50" t="s">
        <v>919</v>
      </c>
      <c r="AC34" s="50" t="s">
        <v>918</v>
      </c>
      <c r="AD34" s="50" t="s">
        <v>920</v>
      </c>
      <c r="AE34" s="50" t="s">
        <v>919</v>
      </c>
      <c r="AF34" s="50" t="s">
        <v>918</v>
      </c>
      <c r="AG34" s="50" t="s">
        <v>917</v>
      </c>
      <c r="AH34" s="50" t="s">
        <v>916</v>
      </c>
      <c r="AI34" s="50" t="s">
        <v>915</v>
      </c>
      <c r="AJ34" s="50" t="s">
        <v>914</v>
      </c>
      <c r="AK34" s="50" t="s">
        <v>913</v>
      </c>
      <c r="AL34" s="50" t="s">
        <v>912</v>
      </c>
      <c r="AM34" t="str">
        <f t="shared" si="0"/>
        <v>si</v>
      </c>
    </row>
    <row r="35" spans="1:39" x14ac:dyDescent="0.25">
      <c r="A35" s="14">
        <v>2018</v>
      </c>
      <c r="B35" s="14" t="s">
        <v>29</v>
      </c>
      <c r="C35" s="50" t="s">
        <v>911</v>
      </c>
      <c r="D35" s="50" t="s">
        <v>910</v>
      </c>
      <c r="E35" s="50" t="s">
        <v>909</v>
      </c>
      <c r="F35" s="50" t="s">
        <v>896</v>
      </c>
      <c r="G35" s="50" t="s">
        <v>895</v>
      </c>
      <c r="H35" s="50" t="s">
        <v>894</v>
      </c>
      <c r="I35" s="50" t="s">
        <v>908</v>
      </c>
      <c r="J35" s="50" t="s">
        <v>907</v>
      </c>
      <c r="K35" s="50" t="s">
        <v>906</v>
      </c>
      <c r="L35" s="50" t="s">
        <v>896</v>
      </c>
      <c r="M35" s="50" t="s">
        <v>895</v>
      </c>
      <c r="N35" s="50" t="s">
        <v>894</v>
      </c>
      <c r="O35" s="50" t="s">
        <v>905</v>
      </c>
      <c r="P35" s="50" t="s">
        <v>904</v>
      </c>
      <c r="Q35" s="50" t="s">
        <v>903</v>
      </c>
      <c r="R35" s="50" t="s">
        <v>896</v>
      </c>
      <c r="S35" s="50" t="s">
        <v>895</v>
      </c>
      <c r="T35" s="50" t="s">
        <v>894</v>
      </c>
      <c r="U35" s="50" t="s">
        <v>896</v>
      </c>
      <c r="V35" s="50" t="s">
        <v>895</v>
      </c>
      <c r="W35" s="50" t="s">
        <v>894</v>
      </c>
      <c r="X35" s="50" t="s">
        <v>902</v>
      </c>
      <c r="Y35" s="50" t="s">
        <v>901</v>
      </c>
      <c r="Z35" s="50" t="s">
        <v>900</v>
      </c>
      <c r="AA35" s="50" t="s">
        <v>902</v>
      </c>
      <c r="AB35" s="50" t="s">
        <v>901</v>
      </c>
      <c r="AC35" s="50" t="s">
        <v>900</v>
      </c>
      <c r="AD35" s="50" t="s">
        <v>902</v>
      </c>
      <c r="AE35" s="50" t="s">
        <v>901</v>
      </c>
      <c r="AF35" s="50" t="s">
        <v>900</v>
      </c>
      <c r="AG35" s="50" t="s">
        <v>899</v>
      </c>
      <c r="AH35" s="50" t="s">
        <v>898</v>
      </c>
      <c r="AI35" s="50" t="s">
        <v>897</v>
      </c>
      <c r="AJ35" s="50" t="s">
        <v>896</v>
      </c>
      <c r="AK35" s="50" t="s">
        <v>895</v>
      </c>
      <c r="AL35" s="50" t="s">
        <v>894</v>
      </c>
      <c r="AM35" t="str">
        <f t="shared" si="0"/>
        <v>si</v>
      </c>
    </row>
    <row r="36" spans="1:39" x14ac:dyDescent="0.25">
      <c r="A36" s="14">
        <v>2018</v>
      </c>
      <c r="B36" s="14" t="s">
        <v>30</v>
      </c>
      <c r="C36" s="50" t="s">
        <v>893</v>
      </c>
      <c r="D36" s="50" t="s">
        <v>892</v>
      </c>
      <c r="E36" s="50" t="s">
        <v>891</v>
      </c>
      <c r="F36" s="50" t="s">
        <v>878</v>
      </c>
      <c r="G36" s="50" t="s">
        <v>877</v>
      </c>
      <c r="H36" s="50" t="s">
        <v>876</v>
      </c>
      <c r="I36" s="50" t="s">
        <v>890</v>
      </c>
      <c r="J36" s="50" t="s">
        <v>889</v>
      </c>
      <c r="K36" s="50" t="s">
        <v>888</v>
      </c>
      <c r="L36" s="50" t="s">
        <v>878</v>
      </c>
      <c r="M36" s="50" t="s">
        <v>877</v>
      </c>
      <c r="N36" s="50" t="s">
        <v>876</v>
      </c>
      <c r="O36" s="50" t="s">
        <v>887</v>
      </c>
      <c r="P36" s="50" t="s">
        <v>886</v>
      </c>
      <c r="Q36" s="50" t="s">
        <v>885</v>
      </c>
      <c r="R36" s="50" t="s">
        <v>878</v>
      </c>
      <c r="S36" s="50" t="s">
        <v>877</v>
      </c>
      <c r="T36" s="50" t="s">
        <v>876</v>
      </c>
      <c r="U36" s="50" t="s">
        <v>878</v>
      </c>
      <c r="V36" s="50" t="s">
        <v>877</v>
      </c>
      <c r="W36" s="50" t="s">
        <v>876</v>
      </c>
      <c r="X36" s="50" t="s">
        <v>884</v>
      </c>
      <c r="Y36" s="50" t="s">
        <v>883</v>
      </c>
      <c r="Z36" s="50" t="s">
        <v>882</v>
      </c>
      <c r="AA36" s="50" t="s">
        <v>884</v>
      </c>
      <c r="AB36" s="50" t="s">
        <v>883</v>
      </c>
      <c r="AC36" s="50" t="s">
        <v>882</v>
      </c>
      <c r="AD36" s="50" t="s">
        <v>884</v>
      </c>
      <c r="AE36" s="50" t="s">
        <v>883</v>
      </c>
      <c r="AF36" s="50" t="s">
        <v>882</v>
      </c>
      <c r="AG36" s="50" t="s">
        <v>881</v>
      </c>
      <c r="AH36" s="50" t="s">
        <v>880</v>
      </c>
      <c r="AI36" s="50" t="s">
        <v>879</v>
      </c>
      <c r="AJ36" s="50" t="s">
        <v>878</v>
      </c>
      <c r="AK36" s="50" t="s">
        <v>877</v>
      </c>
      <c r="AL36" s="50" t="s">
        <v>876</v>
      </c>
      <c r="AM36" t="str">
        <f t="shared" si="0"/>
        <v>si</v>
      </c>
    </row>
    <row r="37" spans="1:39" x14ac:dyDescent="0.25">
      <c r="A37" s="14">
        <v>2018</v>
      </c>
      <c r="B37" s="14" t="s">
        <v>31</v>
      </c>
      <c r="C37" s="50" t="s">
        <v>875</v>
      </c>
      <c r="D37" s="50" t="s">
        <v>874</v>
      </c>
      <c r="E37" s="50" t="s">
        <v>873</v>
      </c>
      <c r="F37" s="50" t="s">
        <v>860</v>
      </c>
      <c r="G37" s="50" t="s">
        <v>859</v>
      </c>
      <c r="H37" s="50" t="s">
        <v>858</v>
      </c>
      <c r="I37" s="50" t="s">
        <v>872</v>
      </c>
      <c r="J37" s="50" t="s">
        <v>871</v>
      </c>
      <c r="K37" s="50" t="s">
        <v>870</v>
      </c>
      <c r="L37" s="50" t="s">
        <v>860</v>
      </c>
      <c r="M37" s="50" t="s">
        <v>859</v>
      </c>
      <c r="N37" s="50" t="s">
        <v>858</v>
      </c>
      <c r="O37" s="50" t="s">
        <v>869</v>
      </c>
      <c r="P37" s="50" t="s">
        <v>868</v>
      </c>
      <c r="Q37" s="50" t="s">
        <v>867</v>
      </c>
      <c r="R37" s="50" t="s">
        <v>860</v>
      </c>
      <c r="S37" s="50" t="s">
        <v>859</v>
      </c>
      <c r="T37" s="50" t="s">
        <v>858</v>
      </c>
      <c r="U37" s="50" t="s">
        <v>860</v>
      </c>
      <c r="V37" s="50" t="s">
        <v>859</v>
      </c>
      <c r="W37" s="50" t="s">
        <v>858</v>
      </c>
      <c r="X37" s="50" t="s">
        <v>866</v>
      </c>
      <c r="Y37" s="50" t="s">
        <v>865</v>
      </c>
      <c r="Z37" s="50" t="s">
        <v>864</v>
      </c>
      <c r="AA37" s="50" t="s">
        <v>866</v>
      </c>
      <c r="AB37" s="50" t="s">
        <v>865</v>
      </c>
      <c r="AC37" s="50" t="s">
        <v>864</v>
      </c>
      <c r="AD37" s="50" t="s">
        <v>866</v>
      </c>
      <c r="AE37" s="50" t="s">
        <v>865</v>
      </c>
      <c r="AF37" s="50" t="s">
        <v>864</v>
      </c>
      <c r="AG37" s="50" t="s">
        <v>863</v>
      </c>
      <c r="AH37" s="50" t="s">
        <v>862</v>
      </c>
      <c r="AI37" s="50" t="s">
        <v>861</v>
      </c>
      <c r="AJ37" s="50" t="s">
        <v>860</v>
      </c>
      <c r="AK37" s="50" t="s">
        <v>859</v>
      </c>
      <c r="AL37" s="50" t="s">
        <v>858</v>
      </c>
      <c r="AM37" t="str">
        <f t="shared" ref="AM37:AM64" si="1">IF(G37=AK37,"si","no")</f>
        <v>si</v>
      </c>
    </row>
    <row r="38" spans="1:39" x14ac:dyDescent="0.25">
      <c r="A38" s="14">
        <v>2018</v>
      </c>
      <c r="B38" s="14" t="s">
        <v>32</v>
      </c>
      <c r="C38" s="50" t="s">
        <v>857</v>
      </c>
      <c r="D38" s="50" t="s">
        <v>856</v>
      </c>
      <c r="E38" s="50" t="s">
        <v>855</v>
      </c>
      <c r="F38" s="50" t="s">
        <v>842</v>
      </c>
      <c r="G38" s="50" t="s">
        <v>841</v>
      </c>
      <c r="H38" s="50" t="s">
        <v>840</v>
      </c>
      <c r="I38" s="50" t="s">
        <v>854</v>
      </c>
      <c r="J38" s="50" t="s">
        <v>853</v>
      </c>
      <c r="K38" s="50" t="s">
        <v>852</v>
      </c>
      <c r="L38" s="50" t="s">
        <v>842</v>
      </c>
      <c r="M38" s="50" t="s">
        <v>841</v>
      </c>
      <c r="N38" s="50" t="s">
        <v>840</v>
      </c>
      <c r="O38" s="50" t="s">
        <v>851</v>
      </c>
      <c r="P38" s="50" t="s">
        <v>850</v>
      </c>
      <c r="Q38" s="50" t="s">
        <v>849</v>
      </c>
      <c r="R38" s="50" t="s">
        <v>842</v>
      </c>
      <c r="S38" s="50" t="s">
        <v>841</v>
      </c>
      <c r="T38" s="50" t="s">
        <v>840</v>
      </c>
      <c r="U38" s="50" t="s">
        <v>842</v>
      </c>
      <c r="V38" s="50" t="s">
        <v>841</v>
      </c>
      <c r="W38" s="50" t="s">
        <v>840</v>
      </c>
      <c r="X38" s="50" t="s">
        <v>848</v>
      </c>
      <c r="Y38" s="50" t="s">
        <v>847</v>
      </c>
      <c r="Z38" s="50" t="s">
        <v>846</v>
      </c>
      <c r="AA38" s="50" t="s">
        <v>848</v>
      </c>
      <c r="AB38" s="50" t="s">
        <v>847</v>
      </c>
      <c r="AC38" s="50" t="s">
        <v>846</v>
      </c>
      <c r="AD38" s="50" t="s">
        <v>848</v>
      </c>
      <c r="AE38" s="50" t="s">
        <v>847</v>
      </c>
      <c r="AF38" s="50" t="s">
        <v>846</v>
      </c>
      <c r="AG38" s="50" t="s">
        <v>845</v>
      </c>
      <c r="AH38" s="50" t="s">
        <v>844</v>
      </c>
      <c r="AI38" s="50" t="s">
        <v>843</v>
      </c>
      <c r="AJ38" s="50" t="s">
        <v>842</v>
      </c>
      <c r="AK38" s="50" t="s">
        <v>841</v>
      </c>
      <c r="AL38" s="50" t="s">
        <v>840</v>
      </c>
      <c r="AM38" t="str">
        <f t="shared" si="1"/>
        <v>si</v>
      </c>
    </row>
    <row r="39" spans="1:39" x14ac:dyDescent="0.25">
      <c r="A39" s="14">
        <v>2018</v>
      </c>
      <c r="B39" s="14" t="s">
        <v>33</v>
      </c>
      <c r="C39" s="50" t="s">
        <v>839</v>
      </c>
      <c r="D39" s="50" t="s">
        <v>838</v>
      </c>
      <c r="E39" s="50" t="s">
        <v>837</v>
      </c>
      <c r="F39" s="50" t="s">
        <v>824</v>
      </c>
      <c r="G39" s="50" t="s">
        <v>823</v>
      </c>
      <c r="H39" s="50" t="s">
        <v>822</v>
      </c>
      <c r="I39" s="50" t="s">
        <v>836</v>
      </c>
      <c r="J39" s="50" t="s">
        <v>835</v>
      </c>
      <c r="K39" s="50" t="s">
        <v>834</v>
      </c>
      <c r="L39" s="50" t="s">
        <v>824</v>
      </c>
      <c r="M39" s="50" t="s">
        <v>823</v>
      </c>
      <c r="N39" s="50" t="s">
        <v>822</v>
      </c>
      <c r="O39" s="50" t="s">
        <v>833</v>
      </c>
      <c r="P39" s="50" t="s">
        <v>832</v>
      </c>
      <c r="Q39" s="50" t="s">
        <v>831</v>
      </c>
      <c r="R39" s="50" t="s">
        <v>824</v>
      </c>
      <c r="S39" s="50" t="s">
        <v>823</v>
      </c>
      <c r="T39" s="50" t="s">
        <v>822</v>
      </c>
      <c r="U39" s="50" t="s">
        <v>824</v>
      </c>
      <c r="V39" s="50" t="s">
        <v>823</v>
      </c>
      <c r="W39" s="50" t="s">
        <v>822</v>
      </c>
      <c r="X39" s="50" t="s">
        <v>830</v>
      </c>
      <c r="Y39" s="50" t="s">
        <v>829</v>
      </c>
      <c r="Z39" s="50" t="s">
        <v>828</v>
      </c>
      <c r="AA39" s="50" t="s">
        <v>830</v>
      </c>
      <c r="AB39" s="50" t="s">
        <v>829</v>
      </c>
      <c r="AC39" s="50" t="s">
        <v>828</v>
      </c>
      <c r="AD39" s="50" t="s">
        <v>830</v>
      </c>
      <c r="AE39" s="50" t="s">
        <v>829</v>
      </c>
      <c r="AF39" s="50" t="s">
        <v>828</v>
      </c>
      <c r="AG39" s="50" t="s">
        <v>827</v>
      </c>
      <c r="AH39" s="50" t="s">
        <v>826</v>
      </c>
      <c r="AI39" s="50" t="s">
        <v>825</v>
      </c>
      <c r="AJ39" s="50" t="s">
        <v>824</v>
      </c>
      <c r="AK39" s="50" t="s">
        <v>823</v>
      </c>
      <c r="AL39" s="50" t="s">
        <v>822</v>
      </c>
      <c r="AM39" t="str">
        <f t="shared" si="1"/>
        <v>si</v>
      </c>
    </row>
    <row r="40" spans="1:39" x14ac:dyDescent="0.25">
      <c r="A40" s="14">
        <v>2018</v>
      </c>
      <c r="B40" s="14" t="s">
        <v>34</v>
      </c>
      <c r="C40" s="50" t="s">
        <v>821</v>
      </c>
      <c r="D40" s="50" t="s">
        <v>820</v>
      </c>
      <c r="E40" s="50" t="s">
        <v>819</v>
      </c>
      <c r="F40" s="50" t="s">
        <v>806</v>
      </c>
      <c r="G40" s="50" t="s">
        <v>805</v>
      </c>
      <c r="H40" s="50" t="s">
        <v>804</v>
      </c>
      <c r="I40" s="50" t="s">
        <v>818</v>
      </c>
      <c r="J40" s="50" t="s">
        <v>817</v>
      </c>
      <c r="K40" s="50" t="s">
        <v>816</v>
      </c>
      <c r="L40" s="50" t="s">
        <v>806</v>
      </c>
      <c r="M40" s="50" t="s">
        <v>805</v>
      </c>
      <c r="N40" s="50" t="s">
        <v>804</v>
      </c>
      <c r="O40" s="50" t="s">
        <v>815</v>
      </c>
      <c r="P40" s="50" t="s">
        <v>814</v>
      </c>
      <c r="Q40" s="50" t="s">
        <v>813</v>
      </c>
      <c r="R40" s="50" t="s">
        <v>806</v>
      </c>
      <c r="S40" s="50" t="s">
        <v>805</v>
      </c>
      <c r="T40" s="50" t="s">
        <v>804</v>
      </c>
      <c r="U40" s="50" t="s">
        <v>806</v>
      </c>
      <c r="V40" s="50" t="s">
        <v>805</v>
      </c>
      <c r="W40" s="50" t="s">
        <v>804</v>
      </c>
      <c r="X40" s="50" t="s">
        <v>812</v>
      </c>
      <c r="Y40" s="50" t="s">
        <v>811</v>
      </c>
      <c r="Z40" s="50" t="s">
        <v>810</v>
      </c>
      <c r="AA40" s="50" t="s">
        <v>812</v>
      </c>
      <c r="AB40" s="50" t="s">
        <v>811</v>
      </c>
      <c r="AC40" s="50" t="s">
        <v>810</v>
      </c>
      <c r="AD40" s="50" t="s">
        <v>812</v>
      </c>
      <c r="AE40" s="50" t="s">
        <v>811</v>
      </c>
      <c r="AF40" s="50" t="s">
        <v>810</v>
      </c>
      <c r="AG40" s="50" t="s">
        <v>809</v>
      </c>
      <c r="AH40" s="50" t="s">
        <v>808</v>
      </c>
      <c r="AI40" s="50" t="s">
        <v>807</v>
      </c>
      <c r="AJ40" s="50" t="s">
        <v>806</v>
      </c>
      <c r="AK40" s="50" t="s">
        <v>805</v>
      </c>
      <c r="AL40" s="50" t="s">
        <v>804</v>
      </c>
      <c r="AM40" t="str">
        <f t="shared" si="1"/>
        <v>si</v>
      </c>
    </row>
    <row r="41" spans="1:39" x14ac:dyDescent="0.25">
      <c r="A41" s="14">
        <v>2019</v>
      </c>
      <c r="B41" s="14" t="s">
        <v>16</v>
      </c>
      <c r="C41" s="50" t="s">
        <v>803</v>
      </c>
      <c r="D41" s="50" t="s">
        <v>802</v>
      </c>
      <c r="E41" s="50" t="s">
        <v>801</v>
      </c>
      <c r="F41" s="50" t="s">
        <v>788</v>
      </c>
      <c r="G41" s="50" t="s">
        <v>787</v>
      </c>
      <c r="H41" s="50" t="s">
        <v>786</v>
      </c>
      <c r="I41" s="50" t="s">
        <v>800</v>
      </c>
      <c r="J41" s="50" t="s">
        <v>799</v>
      </c>
      <c r="K41" s="50" t="s">
        <v>798</v>
      </c>
      <c r="L41" s="50" t="s">
        <v>788</v>
      </c>
      <c r="M41" s="50" t="s">
        <v>787</v>
      </c>
      <c r="N41" s="50" t="s">
        <v>786</v>
      </c>
      <c r="O41" s="50" t="s">
        <v>797</v>
      </c>
      <c r="P41" s="50" t="s">
        <v>796</v>
      </c>
      <c r="Q41" s="50" t="s">
        <v>795</v>
      </c>
      <c r="R41" s="50" t="s">
        <v>788</v>
      </c>
      <c r="S41" s="50" t="s">
        <v>787</v>
      </c>
      <c r="T41" s="50" t="s">
        <v>786</v>
      </c>
      <c r="U41" s="50" t="s">
        <v>788</v>
      </c>
      <c r="V41" s="50" t="s">
        <v>787</v>
      </c>
      <c r="W41" s="50" t="s">
        <v>786</v>
      </c>
      <c r="X41" s="50" t="s">
        <v>794</v>
      </c>
      <c r="Y41" s="50" t="s">
        <v>793</v>
      </c>
      <c r="Z41" s="50" t="s">
        <v>792</v>
      </c>
      <c r="AA41" s="50" t="s">
        <v>794</v>
      </c>
      <c r="AB41" s="50" t="s">
        <v>793</v>
      </c>
      <c r="AC41" s="50" t="s">
        <v>792</v>
      </c>
      <c r="AD41" s="50" t="s">
        <v>794</v>
      </c>
      <c r="AE41" s="50" t="s">
        <v>793</v>
      </c>
      <c r="AF41" s="50" t="s">
        <v>792</v>
      </c>
      <c r="AG41" s="50" t="s">
        <v>791</v>
      </c>
      <c r="AH41" s="50" t="s">
        <v>790</v>
      </c>
      <c r="AI41" s="50" t="s">
        <v>789</v>
      </c>
      <c r="AJ41" s="50" t="s">
        <v>788</v>
      </c>
      <c r="AK41" s="50" t="s">
        <v>787</v>
      </c>
      <c r="AL41" s="50" t="s">
        <v>786</v>
      </c>
      <c r="AM41" t="str">
        <f t="shared" si="1"/>
        <v>si</v>
      </c>
    </row>
    <row r="42" spans="1:39" x14ac:dyDescent="0.25">
      <c r="A42" s="14">
        <v>2019</v>
      </c>
      <c r="B42" s="14" t="s">
        <v>22</v>
      </c>
      <c r="C42" s="50" t="s">
        <v>785</v>
      </c>
      <c r="D42" s="50" t="s">
        <v>784</v>
      </c>
      <c r="E42" s="50" t="s">
        <v>783</v>
      </c>
      <c r="F42" s="50" t="s">
        <v>770</v>
      </c>
      <c r="G42" s="50" t="s">
        <v>769</v>
      </c>
      <c r="H42" s="50" t="s">
        <v>768</v>
      </c>
      <c r="I42" s="50" t="s">
        <v>782</v>
      </c>
      <c r="J42" s="50" t="s">
        <v>781</v>
      </c>
      <c r="K42" s="50" t="s">
        <v>780</v>
      </c>
      <c r="L42" s="50" t="s">
        <v>770</v>
      </c>
      <c r="M42" s="50" t="s">
        <v>769</v>
      </c>
      <c r="N42" s="50" t="s">
        <v>768</v>
      </c>
      <c r="O42" s="50" t="s">
        <v>779</v>
      </c>
      <c r="P42" s="50" t="s">
        <v>778</v>
      </c>
      <c r="Q42" s="50" t="s">
        <v>777</v>
      </c>
      <c r="R42" s="50" t="s">
        <v>770</v>
      </c>
      <c r="S42" s="50" t="s">
        <v>769</v>
      </c>
      <c r="T42" s="50" t="s">
        <v>768</v>
      </c>
      <c r="U42" s="50" t="s">
        <v>770</v>
      </c>
      <c r="V42" s="50" t="s">
        <v>769</v>
      </c>
      <c r="W42" s="50" t="s">
        <v>768</v>
      </c>
      <c r="X42" s="50" t="s">
        <v>776</v>
      </c>
      <c r="Y42" s="50" t="s">
        <v>775</v>
      </c>
      <c r="Z42" s="50" t="s">
        <v>774</v>
      </c>
      <c r="AA42" s="50" t="s">
        <v>776</v>
      </c>
      <c r="AB42" s="50" t="s">
        <v>775</v>
      </c>
      <c r="AC42" s="50" t="s">
        <v>774</v>
      </c>
      <c r="AD42" s="50" t="s">
        <v>776</v>
      </c>
      <c r="AE42" s="50" t="s">
        <v>775</v>
      </c>
      <c r="AF42" s="50" t="s">
        <v>774</v>
      </c>
      <c r="AG42" s="50" t="s">
        <v>773</v>
      </c>
      <c r="AH42" s="50" t="s">
        <v>772</v>
      </c>
      <c r="AI42" s="50" t="s">
        <v>771</v>
      </c>
      <c r="AJ42" s="50" t="s">
        <v>770</v>
      </c>
      <c r="AK42" s="50" t="s">
        <v>769</v>
      </c>
      <c r="AL42" s="50" t="s">
        <v>768</v>
      </c>
      <c r="AM42" t="str">
        <f t="shared" si="1"/>
        <v>si</v>
      </c>
    </row>
    <row r="43" spans="1:39" x14ac:dyDescent="0.25">
      <c r="A43" s="14">
        <v>2019</v>
      </c>
      <c r="B43" s="14" t="s">
        <v>23</v>
      </c>
      <c r="C43" s="50" t="s">
        <v>767</v>
      </c>
      <c r="D43" s="50" t="s">
        <v>766</v>
      </c>
      <c r="E43" s="50" t="s">
        <v>765</v>
      </c>
      <c r="F43" s="50" t="s">
        <v>752</v>
      </c>
      <c r="G43" s="50" t="s">
        <v>751</v>
      </c>
      <c r="H43" s="50" t="s">
        <v>750</v>
      </c>
      <c r="I43" s="50" t="s">
        <v>764</v>
      </c>
      <c r="J43" s="50" t="s">
        <v>763</v>
      </c>
      <c r="K43" s="50" t="s">
        <v>762</v>
      </c>
      <c r="L43" s="50" t="s">
        <v>752</v>
      </c>
      <c r="M43" s="50" t="s">
        <v>751</v>
      </c>
      <c r="N43" s="50" t="s">
        <v>750</v>
      </c>
      <c r="O43" s="50" t="s">
        <v>761</v>
      </c>
      <c r="P43" s="50" t="s">
        <v>760</v>
      </c>
      <c r="Q43" s="50" t="s">
        <v>759</v>
      </c>
      <c r="R43" s="50" t="s">
        <v>752</v>
      </c>
      <c r="S43" s="50" t="s">
        <v>751</v>
      </c>
      <c r="T43" s="50" t="s">
        <v>750</v>
      </c>
      <c r="U43" s="50" t="s">
        <v>752</v>
      </c>
      <c r="V43" s="50" t="s">
        <v>751</v>
      </c>
      <c r="W43" s="50" t="s">
        <v>750</v>
      </c>
      <c r="X43" s="50" t="s">
        <v>758</v>
      </c>
      <c r="Y43" s="50" t="s">
        <v>757</v>
      </c>
      <c r="Z43" s="50" t="s">
        <v>756</v>
      </c>
      <c r="AA43" s="50" t="s">
        <v>758</v>
      </c>
      <c r="AB43" s="50" t="s">
        <v>757</v>
      </c>
      <c r="AC43" s="50" t="s">
        <v>756</v>
      </c>
      <c r="AD43" s="50" t="s">
        <v>758</v>
      </c>
      <c r="AE43" s="50" t="s">
        <v>757</v>
      </c>
      <c r="AF43" s="50" t="s">
        <v>756</v>
      </c>
      <c r="AG43" s="50" t="s">
        <v>755</v>
      </c>
      <c r="AH43" s="50" t="s">
        <v>754</v>
      </c>
      <c r="AI43" s="50" t="s">
        <v>753</v>
      </c>
      <c r="AJ43" s="50" t="s">
        <v>752</v>
      </c>
      <c r="AK43" s="50" t="s">
        <v>751</v>
      </c>
      <c r="AL43" s="50" t="s">
        <v>750</v>
      </c>
      <c r="AM43" t="str">
        <f t="shared" si="1"/>
        <v>si</v>
      </c>
    </row>
    <row r="44" spans="1:39" x14ac:dyDescent="0.25">
      <c r="A44" s="14">
        <v>2019</v>
      </c>
      <c r="B44" s="14" t="s">
        <v>24</v>
      </c>
      <c r="C44" s="50" t="s">
        <v>749</v>
      </c>
      <c r="D44" s="50" t="s">
        <v>748</v>
      </c>
      <c r="E44" s="50" t="s">
        <v>747</v>
      </c>
      <c r="F44" s="50" t="s">
        <v>734</v>
      </c>
      <c r="G44" s="50" t="s">
        <v>733</v>
      </c>
      <c r="H44" s="50" t="s">
        <v>732</v>
      </c>
      <c r="I44" s="50" t="s">
        <v>746</v>
      </c>
      <c r="J44" s="50" t="s">
        <v>745</v>
      </c>
      <c r="K44" s="50" t="s">
        <v>744</v>
      </c>
      <c r="L44" s="50" t="s">
        <v>734</v>
      </c>
      <c r="M44" s="50" t="s">
        <v>733</v>
      </c>
      <c r="N44" s="50" t="s">
        <v>732</v>
      </c>
      <c r="O44" s="50" t="s">
        <v>743</v>
      </c>
      <c r="P44" s="50" t="s">
        <v>742</v>
      </c>
      <c r="Q44" s="50" t="s">
        <v>741</v>
      </c>
      <c r="R44" s="50" t="s">
        <v>734</v>
      </c>
      <c r="S44" s="50" t="s">
        <v>733</v>
      </c>
      <c r="T44" s="50" t="s">
        <v>732</v>
      </c>
      <c r="U44" s="50" t="s">
        <v>734</v>
      </c>
      <c r="V44" s="50" t="s">
        <v>733</v>
      </c>
      <c r="W44" s="50" t="s">
        <v>732</v>
      </c>
      <c r="X44" s="50" t="s">
        <v>740</v>
      </c>
      <c r="Y44" s="50" t="s">
        <v>739</v>
      </c>
      <c r="Z44" s="50" t="s">
        <v>738</v>
      </c>
      <c r="AA44" s="50" t="s">
        <v>740</v>
      </c>
      <c r="AB44" s="50" t="s">
        <v>739</v>
      </c>
      <c r="AC44" s="50" t="s">
        <v>738</v>
      </c>
      <c r="AD44" s="50" t="s">
        <v>740</v>
      </c>
      <c r="AE44" s="50" t="s">
        <v>739</v>
      </c>
      <c r="AF44" s="50" t="s">
        <v>738</v>
      </c>
      <c r="AG44" s="50" t="s">
        <v>737</v>
      </c>
      <c r="AH44" s="50" t="s">
        <v>736</v>
      </c>
      <c r="AI44" s="50" t="s">
        <v>735</v>
      </c>
      <c r="AJ44" s="50" t="s">
        <v>734</v>
      </c>
      <c r="AK44" s="50" t="s">
        <v>733</v>
      </c>
      <c r="AL44" s="50" t="s">
        <v>732</v>
      </c>
      <c r="AM44" t="str">
        <f t="shared" si="1"/>
        <v>si</v>
      </c>
    </row>
    <row r="45" spans="1:39" x14ac:dyDescent="0.25">
      <c r="A45" s="14">
        <v>2019</v>
      </c>
      <c r="B45" s="14" t="s">
        <v>25</v>
      </c>
      <c r="C45" s="50" t="s">
        <v>731</v>
      </c>
      <c r="D45" s="50" t="s">
        <v>730</v>
      </c>
      <c r="E45" s="50" t="s">
        <v>729</v>
      </c>
      <c r="F45" s="50" t="s">
        <v>716</v>
      </c>
      <c r="G45" s="50" t="s">
        <v>715</v>
      </c>
      <c r="H45" s="50" t="s">
        <v>714</v>
      </c>
      <c r="I45" s="50" t="s">
        <v>728</v>
      </c>
      <c r="J45" s="50" t="s">
        <v>727</v>
      </c>
      <c r="K45" s="50" t="s">
        <v>726</v>
      </c>
      <c r="L45" s="50" t="s">
        <v>716</v>
      </c>
      <c r="M45" s="50" t="s">
        <v>715</v>
      </c>
      <c r="N45" s="50" t="s">
        <v>714</v>
      </c>
      <c r="O45" s="50" t="s">
        <v>725</v>
      </c>
      <c r="P45" s="50" t="s">
        <v>724</v>
      </c>
      <c r="Q45" s="50" t="s">
        <v>723</v>
      </c>
      <c r="R45" s="50" t="s">
        <v>716</v>
      </c>
      <c r="S45" s="50" t="s">
        <v>715</v>
      </c>
      <c r="T45" s="50" t="s">
        <v>714</v>
      </c>
      <c r="U45" s="50" t="s">
        <v>716</v>
      </c>
      <c r="V45" s="50" t="s">
        <v>715</v>
      </c>
      <c r="W45" s="50" t="s">
        <v>714</v>
      </c>
      <c r="X45" s="50" t="s">
        <v>722</v>
      </c>
      <c r="Y45" s="50" t="s">
        <v>721</v>
      </c>
      <c r="Z45" s="50" t="s">
        <v>720</v>
      </c>
      <c r="AA45" s="50" t="s">
        <v>722</v>
      </c>
      <c r="AB45" s="50" t="s">
        <v>721</v>
      </c>
      <c r="AC45" s="50" t="s">
        <v>720</v>
      </c>
      <c r="AD45" s="50" t="s">
        <v>722</v>
      </c>
      <c r="AE45" s="50" t="s">
        <v>721</v>
      </c>
      <c r="AF45" s="50" t="s">
        <v>720</v>
      </c>
      <c r="AG45" s="50" t="s">
        <v>719</v>
      </c>
      <c r="AH45" s="50" t="s">
        <v>718</v>
      </c>
      <c r="AI45" s="50" t="s">
        <v>717</v>
      </c>
      <c r="AJ45" s="50" t="s">
        <v>716</v>
      </c>
      <c r="AK45" s="50" t="s">
        <v>715</v>
      </c>
      <c r="AL45" s="50" t="s">
        <v>714</v>
      </c>
      <c r="AM45" t="str">
        <f t="shared" si="1"/>
        <v>si</v>
      </c>
    </row>
    <row r="46" spans="1:39" x14ac:dyDescent="0.25">
      <c r="A46" s="14">
        <v>2019</v>
      </c>
      <c r="B46" s="14" t="s">
        <v>28</v>
      </c>
      <c r="C46" s="50" t="s">
        <v>713</v>
      </c>
      <c r="D46" s="50" t="s">
        <v>712</v>
      </c>
      <c r="E46" s="50" t="s">
        <v>711</v>
      </c>
      <c r="F46" s="50" t="s">
        <v>698</v>
      </c>
      <c r="G46" s="50" t="s">
        <v>697</v>
      </c>
      <c r="H46" s="50" t="s">
        <v>696</v>
      </c>
      <c r="I46" s="50" t="s">
        <v>710</v>
      </c>
      <c r="J46" s="50" t="s">
        <v>709</v>
      </c>
      <c r="K46" s="50" t="s">
        <v>708</v>
      </c>
      <c r="L46" s="50" t="s">
        <v>698</v>
      </c>
      <c r="M46" s="50" t="s">
        <v>697</v>
      </c>
      <c r="N46" s="50" t="s">
        <v>696</v>
      </c>
      <c r="O46" s="50" t="s">
        <v>707</v>
      </c>
      <c r="P46" s="50" t="s">
        <v>706</v>
      </c>
      <c r="Q46" s="50" t="s">
        <v>705</v>
      </c>
      <c r="R46" s="50" t="s">
        <v>698</v>
      </c>
      <c r="S46" s="50" t="s">
        <v>697</v>
      </c>
      <c r="T46" s="50" t="s">
        <v>696</v>
      </c>
      <c r="U46" s="50" t="s">
        <v>698</v>
      </c>
      <c r="V46" s="50" t="s">
        <v>697</v>
      </c>
      <c r="W46" s="50" t="s">
        <v>696</v>
      </c>
      <c r="X46" s="50" t="s">
        <v>704</v>
      </c>
      <c r="Y46" s="50" t="s">
        <v>703</v>
      </c>
      <c r="Z46" s="50" t="s">
        <v>702</v>
      </c>
      <c r="AA46" s="50" t="s">
        <v>704</v>
      </c>
      <c r="AB46" s="50" t="s">
        <v>703</v>
      </c>
      <c r="AC46" s="50" t="s">
        <v>702</v>
      </c>
      <c r="AD46" s="50" t="s">
        <v>704</v>
      </c>
      <c r="AE46" s="50" t="s">
        <v>703</v>
      </c>
      <c r="AF46" s="50" t="s">
        <v>702</v>
      </c>
      <c r="AG46" s="50" t="s">
        <v>701</v>
      </c>
      <c r="AH46" s="50" t="s">
        <v>700</v>
      </c>
      <c r="AI46" s="50" t="s">
        <v>699</v>
      </c>
      <c r="AJ46" s="50" t="s">
        <v>698</v>
      </c>
      <c r="AK46" s="50" t="s">
        <v>697</v>
      </c>
      <c r="AL46" s="50" t="s">
        <v>696</v>
      </c>
      <c r="AM46" t="str">
        <f t="shared" si="1"/>
        <v>si</v>
      </c>
    </row>
    <row r="47" spans="1:39" x14ac:dyDescent="0.25">
      <c r="A47" s="14">
        <v>2019</v>
      </c>
      <c r="B47" s="14" t="s">
        <v>29</v>
      </c>
      <c r="C47" s="50" t="s">
        <v>695</v>
      </c>
      <c r="D47" s="50" t="s">
        <v>694</v>
      </c>
      <c r="E47" s="50" t="s">
        <v>693</v>
      </c>
      <c r="F47" s="50" t="s">
        <v>680</v>
      </c>
      <c r="G47" s="50" t="s">
        <v>679</v>
      </c>
      <c r="H47" s="50" t="s">
        <v>678</v>
      </c>
      <c r="I47" s="50" t="s">
        <v>692</v>
      </c>
      <c r="J47" s="50" t="s">
        <v>691</v>
      </c>
      <c r="K47" s="50" t="s">
        <v>690</v>
      </c>
      <c r="L47" s="50" t="s">
        <v>680</v>
      </c>
      <c r="M47" s="50" t="s">
        <v>679</v>
      </c>
      <c r="N47" s="50" t="s">
        <v>678</v>
      </c>
      <c r="O47" s="50" t="s">
        <v>689</v>
      </c>
      <c r="P47" s="50" t="s">
        <v>688</v>
      </c>
      <c r="Q47" s="50" t="s">
        <v>687</v>
      </c>
      <c r="R47" s="50" t="s">
        <v>680</v>
      </c>
      <c r="S47" s="50" t="s">
        <v>679</v>
      </c>
      <c r="T47" s="50" t="s">
        <v>678</v>
      </c>
      <c r="U47" s="50" t="s">
        <v>680</v>
      </c>
      <c r="V47" s="50" t="s">
        <v>679</v>
      </c>
      <c r="W47" s="50" t="s">
        <v>678</v>
      </c>
      <c r="X47" s="50" t="s">
        <v>686</v>
      </c>
      <c r="Y47" s="50" t="s">
        <v>685</v>
      </c>
      <c r="Z47" s="50" t="s">
        <v>684</v>
      </c>
      <c r="AA47" s="50" t="s">
        <v>686</v>
      </c>
      <c r="AB47" s="50" t="s">
        <v>685</v>
      </c>
      <c r="AC47" s="50" t="s">
        <v>684</v>
      </c>
      <c r="AD47" s="50" t="s">
        <v>686</v>
      </c>
      <c r="AE47" s="50" t="s">
        <v>685</v>
      </c>
      <c r="AF47" s="50" t="s">
        <v>684</v>
      </c>
      <c r="AG47" s="50" t="s">
        <v>683</v>
      </c>
      <c r="AH47" s="50" t="s">
        <v>682</v>
      </c>
      <c r="AI47" s="50" t="s">
        <v>681</v>
      </c>
      <c r="AJ47" s="50" t="s">
        <v>680</v>
      </c>
      <c r="AK47" s="50" t="s">
        <v>679</v>
      </c>
      <c r="AL47" s="50" t="s">
        <v>678</v>
      </c>
      <c r="AM47" t="str">
        <f t="shared" si="1"/>
        <v>si</v>
      </c>
    </row>
    <row r="48" spans="1:39" x14ac:dyDescent="0.25">
      <c r="A48" s="14">
        <v>2019</v>
      </c>
      <c r="B48" s="14" t="s">
        <v>30</v>
      </c>
      <c r="C48" s="50" t="s">
        <v>677</v>
      </c>
      <c r="D48" s="50" t="s">
        <v>676</v>
      </c>
      <c r="E48" s="50" t="s">
        <v>675</v>
      </c>
      <c r="F48" s="50" t="s">
        <v>662</v>
      </c>
      <c r="G48" s="50" t="s">
        <v>661</v>
      </c>
      <c r="H48" s="50" t="s">
        <v>660</v>
      </c>
      <c r="I48" s="50" t="s">
        <v>674</v>
      </c>
      <c r="J48" s="50" t="s">
        <v>673</v>
      </c>
      <c r="K48" s="50" t="s">
        <v>672</v>
      </c>
      <c r="L48" s="50" t="s">
        <v>662</v>
      </c>
      <c r="M48" s="50" t="s">
        <v>661</v>
      </c>
      <c r="N48" s="50" t="s">
        <v>660</v>
      </c>
      <c r="O48" s="50" t="s">
        <v>671</v>
      </c>
      <c r="P48" s="50" t="s">
        <v>670</v>
      </c>
      <c r="Q48" s="50" t="s">
        <v>669</v>
      </c>
      <c r="R48" s="50" t="s">
        <v>662</v>
      </c>
      <c r="S48" s="50" t="s">
        <v>661</v>
      </c>
      <c r="T48" s="50" t="s">
        <v>660</v>
      </c>
      <c r="U48" s="50" t="s">
        <v>662</v>
      </c>
      <c r="V48" s="50" t="s">
        <v>661</v>
      </c>
      <c r="W48" s="50" t="s">
        <v>660</v>
      </c>
      <c r="X48" s="50" t="s">
        <v>668</v>
      </c>
      <c r="Y48" s="50" t="s">
        <v>667</v>
      </c>
      <c r="Z48" s="50" t="s">
        <v>666</v>
      </c>
      <c r="AA48" s="50" t="s">
        <v>668</v>
      </c>
      <c r="AB48" s="50" t="s">
        <v>667</v>
      </c>
      <c r="AC48" s="50" t="s">
        <v>666</v>
      </c>
      <c r="AD48" s="50" t="s">
        <v>668</v>
      </c>
      <c r="AE48" s="50" t="s">
        <v>667</v>
      </c>
      <c r="AF48" s="50" t="s">
        <v>666</v>
      </c>
      <c r="AG48" s="50" t="s">
        <v>665</v>
      </c>
      <c r="AH48" s="50" t="s">
        <v>664</v>
      </c>
      <c r="AI48" s="50" t="s">
        <v>663</v>
      </c>
      <c r="AJ48" s="50" t="s">
        <v>662</v>
      </c>
      <c r="AK48" s="50" t="s">
        <v>661</v>
      </c>
      <c r="AL48" s="50" t="s">
        <v>660</v>
      </c>
      <c r="AM48" t="str">
        <f t="shared" si="1"/>
        <v>si</v>
      </c>
    </row>
    <row r="49" spans="1:39" x14ac:dyDescent="0.25">
      <c r="A49" s="14">
        <v>2019</v>
      </c>
      <c r="B49" s="14" t="s">
        <v>31</v>
      </c>
      <c r="C49" s="50" t="s">
        <v>659</v>
      </c>
      <c r="D49" s="50" t="s">
        <v>658</v>
      </c>
      <c r="E49" s="50" t="s">
        <v>657</v>
      </c>
      <c r="F49" s="50" t="s">
        <v>644</v>
      </c>
      <c r="G49" s="50" t="s">
        <v>643</v>
      </c>
      <c r="H49" s="50" t="s">
        <v>642</v>
      </c>
      <c r="I49" s="50" t="s">
        <v>656</v>
      </c>
      <c r="J49" s="50" t="s">
        <v>655</v>
      </c>
      <c r="K49" s="50" t="s">
        <v>654</v>
      </c>
      <c r="L49" s="50" t="s">
        <v>644</v>
      </c>
      <c r="M49" s="50" t="s">
        <v>643</v>
      </c>
      <c r="N49" s="50" t="s">
        <v>642</v>
      </c>
      <c r="O49" s="50" t="s">
        <v>653</v>
      </c>
      <c r="P49" s="50" t="s">
        <v>652</v>
      </c>
      <c r="Q49" s="50" t="s">
        <v>651</v>
      </c>
      <c r="R49" s="50" t="s">
        <v>644</v>
      </c>
      <c r="S49" s="50" t="s">
        <v>643</v>
      </c>
      <c r="T49" s="50" t="s">
        <v>642</v>
      </c>
      <c r="U49" s="50" t="s">
        <v>644</v>
      </c>
      <c r="V49" s="50" t="s">
        <v>643</v>
      </c>
      <c r="W49" s="50" t="s">
        <v>642</v>
      </c>
      <c r="X49" s="50" t="s">
        <v>650</v>
      </c>
      <c r="Y49" s="50" t="s">
        <v>649</v>
      </c>
      <c r="Z49" s="50" t="s">
        <v>648</v>
      </c>
      <c r="AA49" s="50" t="s">
        <v>650</v>
      </c>
      <c r="AB49" s="50" t="s">
        <v>649</v>
      </c>
      <c r="AC49" s="50" t="s">
        <v>648</v>
      </c>
      <c r="AD49" s="50" t="s">
        <v>650</v>
      </c>
      <c r="AE49" s="50" t="s">
        <v>649</v>
      </c>
      <c r="AF49" s="50" t="s">
        <v>648</v>
      </c>
      <c r="AG49" s="50" t="s">
        <v>647</v>
      </c>
      <c r="AH49" s="50" t="s">
        <v>646</v>
      </c>
      <c r="AI49" s="50" t="s">
        <v>645</v>
      </c>
      <c r="AJ49" s="50" t="s">
        <v>644</v>
      </c>
      <c r="AK49" s="50" t="s">
        <v>643</v>
      </c>
      <c r="AL49" s="50" t="s">
        <v>642</v>
      </c>
      <c r="AM49" t="str">
        <f t="shared" si="1"/>
        <v>si</v>
      </c>
    </row>
    <row r="50" spans="1:39" x14ac:dyDescent="0.25">
      <c r="A50" s="14">
        <v>2019</v>
      </c>
      <c r="B50" s="14" t="s">
        <v>32</v>
      </c>
      <c r="C50" s="50" t="s">
        <v>641</v>
      </c>
      <c r="D50" s="50" t="s">
        <v>640</v>
      </c>
      <c r="E50" s="50" t="s">
        <v>639</v>
      </c>
      <c r="F50" s="50" t="s">
        <v>626</v>
      </c>
      <c r="G50" s="50" t="s">
        <v>625</v>
      </c>
      <c r="H50" s="50" t="s">
        <v>624</v>
      </c>
      <c r="I50" s="50" t="s">
        <v>638</v>
      </c>
      <c r="J50" s="50" t="s">
        <v>637</v>
      </c>
      <c r="K50" s="50" t="s">
        <v>636</v>
      </c>
      <c r="L50" s="50" t="s">
        <v>626</v>
      </c>
      <c r="M50" s="50" t="s">
        <v>625</v>
      </c>
      <c r="N50" s="50" t="s">
        <v>624</v>
      </c>
      <c r="O50" s="50" t="s">
        <v>635</v>
      </c>
      <c r="P50" s="50" t="s">
        <v>634</v>
      </c>
      <c r="Q50" s="50" t="s">
        <v>633</v>
      </c>
      <c r="R50" s="50" t="s">
        <v>626</v>
      </c>
      <c r="S50" s="50" t="s">
        <v>625</v>
      </c>
      <c r="T50" s="50" t="s">
        <v>624</v>
      </c>
      <c r="U50" s="50" t="s">
        <v>626</v>
      </c>
      <c r="V50" s="50" t="s">
        <v>625</v>
      </c>
      <c r="W50" s="50" t="s">
        <v>624</v>
      </c>
      <c r="X50" s="50" t="s">
        <v>632</v>
      </c>
      <c r="Y50" s="50" t="s">
        <v>631</v>
      </c>
      <c r="Z50" s="50" t="s">
        <v>630</v>
      </c>
      <c r="AA50" s="50" t="s">
        <v>632</v>
      </c>
      <c r="AB50" s="50" t="s">
        <v>631</v>
      </c>
      <c r="AC50" s="50" t="s">
        <v>630</v>
      </c>
      <c r="AD50" s="50" t="s">
        <v>632</v>
      </c>
      <c r="AE50" s="50" t="s">
        <v>631</v>
      </c>
      <c r="AF50" s="50" t="s">
        <v>630</v>
      </c>
      <c r="AG50" s="50" t="s">
        <v>629</v>
      </c>
      <c r="AH50" s="50" t="s">
        <v>628</v>
      </c>
      <c r="AI50" s="50" t="s">
        <v>627</v>
      </c>
      <c r="AJ50" s="50" t="s">
        <v>626</v>
      </c>
      <c r="AK50" s="50" t="s">
        <v>625</v>
      </c>
      <c r="AL50" s="50" t="s">
        <v>624</v>
      </c>
      <c r="AM50" t="str">
        <f t="shared" si="1"/>
        <v>si</v>
      </c>
    </row>
    <row r="51" spans="1:39" x14ac:dyDescent="0.25">
      <c r="A51" s="14">
        <v>2019</v>
      </c>
      <c r="B51" s="14" t="s">
        <v>33</v>
      </c>
      <c r="C51" s="50" t="s">
        <v>623</v>
      </c>
      <c r="D51" s="50" t="s">
        <v>622</v>
      </c>
      <c r="E51" s="50" t="s">
        <v>621</v>
      </c>
      <c r="F51" s="50" t="s">
        <v>608</v>
      </c>
      <c r="G51" s="50" t="s">
        <v>607</v>
      </c>
      <c r="H51" s="50" t="s">
        <v>606</v>
      </c>
      <c r="I51" s="50" t="s">
        <v>620</v>
      </c>
      <c r="J51" s="50" t="s">
        <v>619</v>
      </c>
      <c r="K51" s="50" t="s">
        <v>618</v>
      </c>
      <c r="L51" s="50" t="s">
        <v>608</v>
      </c>
      <c r="M51" s="50" t="s">
        <v>607</v>
      </c>
      <c r="N51" s="50" t="s">
        <v>606</v>
      </c>
      <c r="O51" s="50" t="s">
        <v>617</v>
      </c>
      <c r="P51" s="50" t="s">
        <v>616</v>
      </c>
      <c r="Q51" s="50" t="s">
        <v>615</v>
      </c>
      <c r="R51" s="50" t="s">
        <v>608</v>
      </c>
      <c r="S51" s="50" t="s">
        <v>607</v>
      </c>
      <c r="T51" s="50" t="s">
        <v>606</v>
      </c>
      <c r="U51" s="50" t="s">
        <v>608</v>
      </c>
      <c r="V51" s="50" t="s">
        <v>607</v>
      </c>
      <c r="W51" s="50" t="s">
        <v>606</v>
      </c>
      <c r="X51" s="50" t="s">
        <v>614</v>
      </c>
      <c r="Y51" s="50" t="s">
        <v>613</v>
      </c>
      <c r="Z51" s="50" t="s">
        <v>612</v>
      </c>
      <c r="AA51" s="50" t="s">
        <v>614</v>
      </c>
      <c r="AB51" s="50" t="s">
        <v>613</v>
      </c>
      <c r="AC51" s="50" t="s">
        <v>612</v>
      </c>
      <c r="AD51" s="50" t="s">
        <v>614</v>
      </c>
      <c r="AE51" s="50" t="s">
        <v>613</v>
      </c>
      <c r="AF51" s="50" t="s">
        <v>612</v>
      </c>
      <c r="AG51" s="50" t="s">
        <v>611</v>
      </c>
      <c r="AH51" s="50" t="s">
        <v>610</v>
      </c>
      <c r="AI51" s="50" t="s">
        <v>609</v>
      </c>
      <c r="AJ51" s="50" t="s">
        <v>608</v>
      </c>
      <c r="AK51" s="50" t="s">
        <v>607</v>
      </c>
      <c r="AL51" s="50" t="s">
        <v>606</v>
      </c>
      <c r="AM51" t="str">
        <f t="shared" si="1"/>
        <v>si</v>
      </c>
    </row>
    <row r="52" spans="1:39" x14ac:dyDescent="0.25">
      <c r="A52" s="14">
        <v>2019</v>
      </c>
      <c r="B52" s="14" t="s">
        <v>34</v>
      </c>
      <c r="C52" s="50" t="s">
        <v>605</v>
      </c>
      <c r="D52" s="50" t="s">
        <v>604</v>
      </c>
      <c r="E52" s="50" t="s">
        <v>603</v>
      </c>
      <c r="F52" s="50" t="s">
        <v>590</v>
      </c>
      <c r="G52" s="50" t="s">
        <v>589</v>
      </c>
      <c r="H52" s="50" t="s">
        <v>588</v>
      </c>
      <c r="I52" s="50" t="s">
        <v>602</v>
      </c>
      <c r="J52" s="50" t="s">
        <v>601</v>
      </c>
      <c r="K52" s="50" t="s">
        <v>600</v>
      </c>
      <c r="L52" s="50" t="s">
        <v>590</v>
      </c>
      <c r="M52" s="50" t="s">
        <v>589</v>
      </c>
      <c r="N52" s="50" t="s">
        <v>588</v>
      </c>
      <c r="O52" s="50" t="s">
        <v>599</v>
      </c>
      <c r="P52" s="50" t="s">
        <v>598</v>
      </c>
      <c r="Q52" s="50" t="s">
        <v>597</v>
      </c>
      <c r="R52" s="50" t="s">
        <v>590</v>
      </c>
      <c r="S52" s="50" t="s">
        <v>589</v>
      </c>
      <c r="T52" s="50" t="s">
        <v>588</v>
      </c>
      <c r="U52" s="50" t="s">
        <v>590</v>
      </c>
      <c r="V52" s="50" t="s">
        <v>589</v>
      </c>
      <c r="W52" s="50" t="s">
        <v>588</v>
      </c>
      <c r="X52" s="50" t="s">
        <v>596</v>
      </c>
      <c r="Y52" s="50" t="s">
        <v>595</v>
      </c>
      <c r="Z52" s="50" t="s">
        <v>594</v>
      </c>
      <c r="AA52" s="50" t="s">
        <v>596</v>
      </c>
      <c r="AB52" s="50" t="s">
        <v>595</v>
      </c>
      <c r="AC52" s="50" t="s">
        <v>594</v>
      </c>
      <c r="AD52" s="50" t="s">
        <v>596</v>
      </c>
      <c r="AE52" s="50" t="s">
        <v>595</v>
      </c>
      <c r="AF52" s="50" t="s">
        <v>594</v>
      </c>
      <c r="AG52" s="50" t="s">
        <v>593</v>
      </c>
      <c r="AH52" s="50" t="s">
        <v>592</v>
      </c>
      <c r="AI52" s="50" t="s">
        <v>591</v>
      </c>
      <c r="AJ52" s="50" t="s">
        <v>590</v>
      </c>
      <c r="AK52" s="50" t="s">
        <v>589</v>
      </c>
      <c r="AL52" s="50" t="s">
        <v>588</v>
      </c>
      <c r="AM52" t="str">
        <f t="shared" si="1"/>
        <v>si</v>
      </c>
    </row>
    <row r="53" spans="1:39" x14ac:dyDescent="0.25">
      <c r="A53" s="14">
        <v>2020</v>
      </c>
      <c r="B53" s="14" t="s">
        <v>16</v>
      </c>
      <c r="C53" s="50" t="s">
        <v>587</v>
      </c>
      <c r="D53" s="50" t="s">
        <v>464</v>
      </c>
      <c r="E53" s="50" t="s">
        <v>586</v>
      </c>
      <c r="F53" s="50" t="s">
        <v>576</v>
      </c>
      <c r="G53" s="50" t="s">
        <v>465</v>
      </c>
      <c r="H53" s="50" t="s">
        <v>575</v>
      </c>
      <c r="I53" s="50" t="s">
        <v>585</v>
      </c>
      <c r="J53" s="50" t="s">
        <v>466</v>
      </c>
      <c r="K53" s="50" t="s">
        <v>584</v>
      </c>
      <c r="L53" s="50" t="s">
        <v>576</v>
      </c>
      <c r="M53" s="50" t="s">
        <v>465</v>
      </c>
      <c r="N53" s="50" t="s">
        <v>575</v>
      </c>
      <c r="O53" s="50" t="s">
        <v>583</v>
      </c>
      <c r="P53" s="50" t="s">
        <v>467</v>
      </c>
      <c r="Q53" s="50" t="s">
        <v>582</v>
      </c>
      <c r="R53" s="50" t="s">
        <v>576</v>
      </c>
      <c r="S53" s="50" t="s">
        <v>465</v>
      </c>
      <c r="T53" s="50" t="s">
        <v>575</v>
      </c>
      <c r="U53" s="50" t="s">
        <v>576</v>
      </c>
      <c r="V53" s="50" t="s">
        <v>465</v>
      </c>
      <c r="W53" s="50" t="s">
        <v>575</v>
      </c>
      <c r="X53" s="50" t="s">
        <v>581</v>
      </c>
      <c r="Y53" s="50" t="s">
        <v>468</v>
      </c>
      <c r="Z53" s="50" t="s">
        <v>580</v>
      </c>
      <c r="AA53" s="50" t="s">
        <v>581</v>
      </c>
      <c r="AB53" s="50" t="s">
        <v>468</v>
      </c>
      <c r="AC53" s="50" t="s">
        <v>580</v>
      </c>
      <c r="AD53" s="50" t="s">
        <v>581</v>
      </c>
      <c r="AE53" s="50" t="s">
        <v>468</v>
      </c>
      <c r="AF53" s="50" t="s">
        <v>580</v>
      </c>
      <c r="AG53" s="50" t="s">
        <v>579</v>
      </c>
      <c r="AH53" s="50" t="s">
        <v>578</v>
      </c>
      <c r="AI53" s="50" t="s">
        <v>577</v>
      </c>
      <c r="AJ53" s="50" t="s">
        <v>576</v>
      </c>
      <c r="AK53" s="50" t="s">
        <v>465</v>
      </c>
      <c r="AL53" s="50" t="s">
        <v>575</v>
      </c>
      <c r="AM53" t="str">
        <f t="shared" si="1"/>
        <v>si</v>
      </c>
    </row>
    <row r="54" spans="1:39" x14ac:dyDescent="0.25">
      <c r="A54" s="14">
        <v>2020</v>
      </c>
      <c r="B54" s="14" t="s">
        <v>22</v>
      </c>
      <c r="C54" s="50" t="s">
        <v>574</v>
      </c>
      <c r="D54" s="50" t="s">
        <v>573</v>
      </c>
      <c r="E54" s="50" t="s">
        <v>572</v>
      </c>
      <c r="F54" s="118" t="s">
        <v>517</v>
      </c>
      <c r="G54" s="118" t="s">
        <v>516</v>
      </c>
      <c r="H54" s="118" t="s">
        <v>515</v>
      </c>
      <c r="I54" s="50" t="s">
        <v>571</v>
      </c>
      <c r="J54" s="50" t="s">
        <v>570</v>
      </c>
      <c r="K54" s="50" t="s">
        <v>569</v>
      </c>
      <c r="L54" s="118" t="s">
        <v>517</v>
      </c>
      <c r="M54" s="118" t="s">
        <v>516</v>
      </c>
      <c r="N54" s="118" t="s">
        <v>515</v>
      </c>
      <c r="O54" s="118" t="s">
        <v>526</v>
      </c>
      <c r="P54" s="118" t="s">
        <v>525</v>
      </c>
      <c r="Q54" s="118" t="s">
        <v>524</v>
      </c>
      <c r="R54" s="118" t="s">
        <v>517</v>
      </c>
      <c r="S54" s="118" t="s">
        <v>516</v>
      </c>
      <c r="T54" s="118" t="s">
        <v>515</v>
      </c>
      <c r="U54" s="118" t="s">
        <v>517</v>
      </c>
      <c r="V54" s="118" t="s">
        <v>516</v>
      </c>
      <c r="W54" s="118" t="s">
        <v>515</v>
      </c>
      <c r="X54" s="118" t="s">
        <v>523</v>
      </c>
      <c r="Y54" s="118" t="s">
        <v>522</v>
      </c>
      <c r="Z54" s="118" t="s">
        <v>521</v>
      </c>
      <c r="AA54" s="118" t="s">
        <v>523</v>
      </c>
      <c r="AB54" s="118" t="s">
        <v>522</v>
      </c>
      <c r="AC54" s="118" t="s">
        <v>521</v>
      </c>
      <c r="AD54" s="118" t="s">
        <v>523</v>
      </c>
      <c r="AE54" s="118" t="s">
        <v>522</v>
      </c>
      <c r="AF54" s="118" t="s">
        <v>521</v>
      </c>
      <c r="AG54" s="118" t="s">
        <v>520</v>
      </c>
      <c r="AH54" s="118" t="s">
        <v>519</v>
      </c>
      <c r="AI54" s="118" t="s">
        <v>518</v>
      </c>
      <c r="AJ54" s="118" t="s">
        <v>517</v>
      </c>
      <c r="AK54" s="118" t="s">
        <v>516</v>
      </c>
      <c r="AL54" s="118" t="s">
        <v>515</v>
      </c>
      <c r="AM54" t="str">
        <f t="shared" si="1"/>
        <v>si</v>
      </c>
    </row>
    <row r="55" spans="1:39" x14ac:dyDescent="0.25">
      <c r="A55" s="14">
        <v>2020</v>
      </c>
      <c r="B55" s="14" t="s">
        <v>23</v>
      </c>
      <c r="C55" s="50" t="s">
        <v>568</v>
      </c>
      <c r="D55" s="50" t="s">
        <v>567</v>
      </c>
      <c r="E55" s="50" t="s">
        <v>566</v>
      </c>
      <c r="F55" s="118" t="s">
        <v>517</v>
      </c>
      <c r="G55" s="118" t="s">
        <v>516</v>
      </c>
      <c r="H55" s="118" t="s">
        <v>515</v>
      </c>
      <c r="I55" s="50" t="s">
        <v>565</v>
      </c>
      <c r="J55" s="50" t="s">
        <v>564</v>
      </c>
      <c r="K55" s="50" t="s">
        <v>563</v>
      </c>
      <c r="L55" s="118" t="s">
        <v>517</v>
      </c>
      <c r="M55" s="118" t="s">
        <v>516</v>
      </c>
      <c r="N55" s="118" t="s">
        <v>515</v>
      </c>
      <c r="O55" s="118" t="s">
        <v>526</v>
      </c>
      <c r="P55" s="118" t="s">
        <v>525</v>
      </c>
      <c r="Q55" s="118" t="s">
        <v>524</v>
      </c>
      <c r="R55" s="118" t="s">
        <v>517</v>
      </c>
      <c r="S55" s="118" t="s">
        <v>516</v>
      </c>
      <c r="T55" s="118" t="s">
        <v>515</v>
      </c>
      <c r="U55" s="118" t="s">
        <v>517</v>
      </c>
      <c r="V55" s="118" t="s">
        <v>516</v>
      </c>
      <c r="W55" s="118" t="s">
        <v>515</v>
      </c>
      <c r="X55" s="118" t="s">
        <v>523</v>
      </c>
      <c r="Y55" s="118" t="s">
        <v>522</v>
      </c>
      <c r="Z55" s="118" t="s">
        <v>521</v>
      </c>
      <c r="AA55" s="118" t="s">
        <v>523</v>
      </c>
      <c r="AB55" s="118" t="s">
        <v>522</v>
      </c>
      <c r="AC55" s="118" t="s">
        <v>521</v>
      </c>
      <c r="AD55" s="118" t="s">
        <v>523</v>
      </c>
      <c r="AE55" s="118" t="s">
        <v>522</v>
      </c>
      <c r="AF55" s="118" t="s">
        <v>521</v>
      </c>
      <c r="AG55" s="118" t="s">
        <v>520</v>
      </c>
      <c r="AH55" s="118" t="s">
        <v>519</v>
      </c>
      <c r="AI55" s="118" t="s">
        <v>518</v>
      </c>
      <c r="AJ55" s="118" t="s">
        <v>517</v>
      </c>
      <c r="AK55" s="118" t="s">
        <v>516</v>
      </c>
      <c r="AL55" s="118" t="s">
        <v>515</v>
      </c>
      <c r="AM55" t="str">
        <f t="shared" si="1"/>
        <v>si</v>
      </c>
    </row>
    <row r="56" spans="1:39" x14ac:dyDescent="0.25">
      <c r="A56" s="14">
        <v>2020</v>
      </c>
      <c r="B56" s="14" t="s">
        <v>24</v>
      </c>
      <c r="C56" s="50" t="s">
        <v>562</v>
      </c>
      <c r="D56" s="50" t="s">
        <v>561</v>
      </c>
      <c r="E56" s="50" t="s">
        <v>560</v>
      </c>
      <c r="F56" s="118" t="s">
        <v>517</v>
      </c>
      <c r="G56" s="118" t="s">
        <v>516</v>
      </c>
      <c r="H56" s="118" t="s">
        <v>515</v>
      </c>
      <c r="I56" s="50" t="s">
        <v>559</v>
      </c>
      <c r="J56" s="50" t="s">
        <v>558</v>
      </c>
      <c r="K56" s="50" t="s">
        <v>557</v>
      </c>
      <c r="L56" s="118" t="s">
        <v>517</v>
      </c>
      <c r="M56" s="118" t="s">
        <v>516</v>
      </c>
      <c r="N56" s="118" t="s">
        <v>515</v>
      </c>
      <c r="O56" s="118" t="s">
        <v>526</v>
      </c>
      <c r="P56" s="118" t="s">
        <v>525</v>
      </c>
      <c r="Q56" s="118" t="s">
        <v>524</v>
      </c>
      <c r="R56" s="118" t="s">
        <v>517</v>
      </c>
      <c r="S56" s="118" t="s">
        <v>516</v>
      </c>
      <c r="T56" s="118" t="s">
        <v>515</v>
      </c>
      <c r="U56" s="118" t="s">
        <v>517</v>
      </c>
      <c r="V56" s="118" t="s">
        <v>516</v>
      </c>
      <c r="W56" s="118" t="s">
        <v>515</v>
      </c>
      <c r="X56" s="118" t="s">
        <v>523</v>
      </c>
      <c r="Y56" s="118" t="s">
        <v>522</v>
      </c>
      <c r="Z56" s="118" t="s">
        <v>521</v>
      </c>
      <c r="AA56" s="118" t="s">
        <v>523</v>
      </c>
      <c r="AB56" s="118" t="s">
        <v>522</v>
      </c>
      <c r="AC56" s="118" t="s">
        <v>521</v>
      </c>
      <c r="AD56" s="118" t="s">
        <v>523</v>
      </c>
      <c r="AE56" s="118" t="s">
        <v>522</v>
      </c>
      <c r="AF56" s="118" t="s">
        <v>521</v>
      </c>
      <c r="AG56" s="118" t="s">
        <v>520</v>
      </c>
      <c r="AH56" s="118" t="s">
        <v>519</v>
      </c>
      <c r="AI56" s="118" t="s">
        <v>518</v>
      </c>
      <c r="AJ56" s="118" t="s">
        <v>517</v>
      </c>
      <c r="AK56" s="118" t="s">
        <v>516</v>
      </c>
      <c r="AL56" s="118" t="s">
        <v>515</v>
      </c>
      <c r="AM56" t="str">
        <f t="shared" si="1"/>
        <v>si</v>
      </c>
    </row>
    <row r="57" spans="1:39" x14ac:dyDescent="0.25">
      <c r="A57" s="14">
        <v>2020</v>
      </c>
      <c r="B57" s="14" t="s">
        <v>25</v>
      </c>
      <c r="C57" s="50" t="s">
        <v>556</v>
      </c>
      <c r="D57" s="50" t="s">
        <v>555</v>
      </c>
      <c r="E57" s="50" t="s">
        <v>554</v>
      </c>
      <c r="F57" s="118" t="s">
        <v>517</v>
      </c>
      <c r="G57" s="118" t="s">
        <v>516</v>
      </c>
      <c r="H57" s="118" t="s">
        <v>515</v>
      </c>
      <c r="I57" s="50" t="s">
        <v>553</v>
      </c>
      <c r="J57" s="50" t="s">
        <v>552</v>
      </c>
      <c r="K57" s="50" t="s">
        <v>551</v>
      </c>
      <c r="L57" s="118" t="s">
        <v>517</v>
      </c>
      <c r="M57" s="118" t="s">
        <v>516</v>
      </c>
      <c r="N57" s="118" t="s">
        <v>515</v>
      </c>
      <c r="O57" s="118" t="s">
        <v>526</v>
      </c>
      <c r="P57" s="118" t="s">
        <v>525</v>
      </c>
      <c r="Q57" s="118" t="s">
        <v>524</v>
      </c>
      <c r="R57" s="118" t="s">
        <v>517</v>
      </c>
      <c r="S57" s="118" t="s">
        <v>516</v>
      </c>
      <c r="T57" s="118" t="s">
        <v>515</v>
      </c>
      <c r="U57" s="118" t="s">
        <v>517</v>
      </c>
      <c r="V57" s="118" t="s">
        <v>516</v>
      </c>
      <c r="W57" s="118" t="s">
        <v>515</v>
      </c>
      <c r="X57" s="118" t="s">
        <v>523</v>
      </c>
      <c r="Y57" s="118" t="s">
        <v>522</v>
      </c>
      <c r="Z57" s="118" t="s">
        <v>521</v>
      </c>
      <c r="AA57" s="118" t="s">
        <v>523</v>
      </c>
      <c r="AB57" s="118" t="s">
        <v>522</v>
      </c>
      <c r="AC57" s="118" t="s">
        <v>521</v>
      </c>
      <c r="AD57" s="118" t="s">
        <v>523</v>
      </c>
      <c r="AE57" s="118" t="s">
        <v>522</v>
      </c>
      <c r="AF57" s="118" t="s">
        <v>521</v>
      </c>
      <c r="AG57" s="118" t="s">
        <v>520</v>
      </c>
      <c r="AH57" s="118" t="s">
        <v>519</v>
      </c>
      <c r="AI57" s="118" t="s">
        <v>518</v>
      </c>
      <c r="AJ57" s="118" t="s">
        <v>517</v>
      </c>
      <c r="AK57" s="118" t="s">
        <v>516</v>
      </c>
      <c r="AL57" s="118" t="s">
        <v>515</v>
      </c>
      <c r="AM57" t="str">
        <f t="shared" si="1"/>
        <v>si</v>
      </c>
    </row>
    <row r="58" spans="1:39" x14ac:dyDescent="0.25">
      <c r="A58" s="14">
        <v>2020</v>
      </c>
      <c r="B58" s="14" t="s">
        <v>28</v>
      </c>
      <c r="C58" s="50" t="s">
        <v>550</v>
      </c>
      <c r="D58" s="50" t="s">
        <v>549</v>
      </c>
      <c r="E58" s="50" t="s">
        <v>548</v>
      </c>
      <c r="F58" s="118" t="s">
        <v>517</v>
      </c>
      <c r="G58" s="118" t="s">
        <v>516</v>
      </c>
      <c r="H58" s="118" t="s">
        <v>515</v>
      </c>
      <c r="I58" s="50" t="s">
        <v>547</v>
      </c>
      <c r="J58" s="50" t="s">
        <v>546</v>
      </c>
      <c r="K58" s="50" t="s">
        <v>545</v>
      </c>
      <c r="L58" s="118" t="s">
        <v>517</v>
      </c>
      <c r="M58" s="118" t="s">
        <v>516</v>
      </c>
      <c r="N58" s="118" t="s">
        <v>515</v>
      </c>
      <c r="O58" s="118" t="s">
        <v>526</v>
      </c>
      <c r="P58" s="118" t="s">
        <v>525</v>
      </c>
      <c r="Q58" s="118" t="s">
        <v>524</v>
      </c>
      <c r="R58" s="118" t="s">
        <v>517</v>
      </c>
      <c r="S58" s="118" t="s">
        <v>516</v>
      </c>
      <c r="T58" s="118" t="s">
        <v>515</v>
      </c>
      <c r="U58" s="118" t="s">
        <v>517</v>
      </c>
      <c r="V58" s="118" t="s">
        <v>516</v>
      </c>
      <c r="W58" s="118" t="s">
        <v>515</v>
      </c>
      <c r="X58" s="118" t="s">
        <v>523</v>
      </c>
      <c r="Y58" s="118" t="s">
        <v>522</v>
      </c>
      <c r="Z58" s="118" t="s">
        <v>521</v>
      </c>
      <c r="AA58" s="118" t="s">
        <v>523</v>
      </c>
      <c r="AB58" s="118" t="s">
        <v>522</v>
      </c>
      <c r="AC58" s="118" t="s">
        <v>521</v>
      </c>
      <c r="AD58" s="118" t="s">
        <v>523</v>
      </c>
      <c r="AE58" s="118" t="s">
        <v>522</v>
      </c>
      <c r="AF58" s="118" t="s">
        <v>521</v>
      </c>
      <c r="AG58" s="118" t="s">
        <v>520</v>
      </c>
      <c r="AH58" s="118" t="s">
        <v>519</v>
      </c>
      <c r="AI58" s="118" t="s">
        <v>518</v>
      </c>
      <c r="AJ58" s="118" t="s">
        <v>517</v>
      </c>
      <c r="AK58" s="118" t="s">
        <v>516</v>
      </c>
      <c r="AL58" s="118" t="s">
        <v>515</v>
      </c>
      <c r="AM58" t="str">
        <f t="shared" si="1"/>
        <v>si</v>
      </c>
    </row>
    <row r="59" spans="1:39" x14ac:dyDescent="0.25">
      <c r="A59" s="14">
        <v>2020</v>
      </c>
      <c r="B59" s="14" t="s">
        <v>29</v>
      </c>
      <c r="C59" s="118" t="s">
        <v>544</v>
      </c>
      <c r="D59" s="118" t="s">
        <v>543</v>
      </c>
      <c r="E59" s="118" t="s">
        <v>542</v>
      </c>
      <c r="F59" s="118" t="s">
        <v>517</v>
      </c>
      <c r="G59" s="118" t="s">
        <v>516</v>
      </c>
      <c r="H59" s="118" t="s">
        <v>515</v>
      </c>
      <c r="I59" s="118" t="s">
        <v>541</v>
      </c>
      <c r="J59" s="118" t="s">
        <v>540</v>
      </c>
      <c r="K59" s="118" t="s">
        <v>539</v>
      </c>
      <c r="L59" s="118" t="s">
        <v>517</v>
      </c>
      <c r="M59" s="118" t="s">
        <v>516</v>
      </c>
      <c r="N59" s="118" t="s">
        <v>515</v>
      </c>
      <c r="O59" s="118" t="s">
        <v>526</v>
      </c>
      <c r="P59" s="118" t="s">
        <v>525</v>
      </c>
      <c r="Q59" s="118" t="s">
        <v>524</v>
      </c>
      <c r="R59" s="118" t="s">
        <v>517</v>
      </c>
      <c r="S59" s="118" t="s">
        <v>516</v>
      </c>
      <c r="T59" s="118" t="s">
        <v>515</v>
      </c>
      <c r="U59" s="118" t="s">
        <v>517</v>
      </c>
      <c r="V59" s="118" t="s">
        <v>516</v>
      </c>
      <c r="W59" s="118" t="s">
        <v>515</v>
      </c>
      <c r="X59" s="118" t="s">
        <v>523</v>
      </c>
      <c r="Y59" s="118" t="s">
        <v>522</v>
      </c>
      <c r="Z59" s="118" t="s">
        <v>521</v>
      </c>
      <c r="AA59" s="118" t="s">
        <v>523</v>
      </c>
      <c r="AB59" s="118" t="s">
        <v>522</v>
      </c>
      <c r="AC59" s="118" t="s">
        <v>521</v>
      </c>
      <c r="AD59" s="118" t="s">
        <v>523</v>
      </c>
      <c r="AE59" s="118" t="s">
        <v>522</v>
      </c>
      <c r="AF59" s="118" t="s">
        <v>521</v>
      </c>
      <c r="AG59" s="118" t="s">
        <v>520</v>
      </c>
      <c r="AH59" s="118" t="s">
        <v>519</v>
      </c>
      <c r="AI59" s="118" t="s">
        <v>518</v>
      </c>
      <c r="AJ59" s="118" t="s">
        <v>517</v>
      </c>
      <c r="AK59" s="118" t="s">
        <v>516</v>
      </c>
      <c r="AL59" s="118" t="s">
        <v>515</v>
      </c>
      <c r="AM59" t="str">
        <f t="shared" si="1"/>
        <v>si</v>
      </c>
    </row>
    <row r="60" spans="1:39" x14ac:dyDescent="0.25">
      <c r="A60" s="14">
        <v>2020</v>
      </c>
      <c r="B60" s="14" t="s">
        <v>30</v>
      </c>
      <c r="C60" s="118" t="s">
        <v>544</v>
      </c>
      <c r="D60" s="118" t="s">
        <v>543</v>
      </c>
      <c r="E60" s="118" t="s">
        <v>542</v>
      </c>
      <c r="F60" s="118" t="s">
        <v>517</v>
      </c>
      <c r="G60" s="118" t="s">
        <v>516</v>
      </c>
      <c r="H60" s="118" t="s">
        <v>515</v>
      </c>
      <c r="I60" s="118" t="s">
        <v>541</v>
      </c>
      <c r="J60" s="118" t="s">
        <v>540</v>
      </c>
      <c r="K60" s="118" t="s">
        <v>539</v>
      </c>
      <c r="L60" s="118" t="s">
        <v>517</v>
      </c>
      <c r="M60" s="118" t="s">
        <v>516</v>
      </c>
      <c r="N60" s="118" t="s">
        <v>515</v>
      </c>
      <c r="O60" s="118" t="s">
        <v>526</v>
      </c>
      <c r="P60" s="118" t="s">
        <v>525</v>
      </c>
      <c r="Q60" s="118" t="s">
        <v>524</v>
      </c>
      <c r="R60" s="118" t="s">
        <v>517</v>
      </c>
      <c r="S60" s="118" t="s">
        <v>516</v>
      </c>
      <c r="T60" s="118" t="s">
        <v>515</v>
      </c>
      <c r="U60" s="118" t="s">
        <v>517</v>
      </c>
      <c r="V60" s="118" t="s">
        <v>516</v>
      </c>
      <c r="W60" s="118" t="s">
        <v>515</v>
      </c>
      <c r="X60" s="118" t="s">
        <v>523</v>
      </c>
      <c r="Y60" s="118" t="s">
        <v>522</v>
      </c>
      <c r="Z60" s="118" t="s">
        <v>521</v>
      </c>
      <c r="AA60" s="118" t="s">
        <v>523</v>
      </c>
      <c r="AB60" s="118" t="s">
        <v>522</v>
      </c>
      <c r="AC60" s="118" t="s">
        <v>521</v>
      </c>
      <c r="AD60" s="118" t="s">
        <v>523</v>
      </c>
      <c r="AE60" s="118" t="s">
        <v>522</v>
      </c>
      <c r="AF60" s="118" t="s">
        <v>521</v>
      </c>
      <c r="AG60" s="118" t="s">
        <v>520</v>
      </c>
      <c r="AH60" s="118" t="s">
        <v>519</v>
      </c>
      <c r="AI60" s="118" t="s">
        <v>518</v>
      </c>
      <c r="AJ60" s="118" t="s">
        <v>517</v>
      </c>
      <c r="AK60" s="118" t="s">
        <v>516</v>
      </c>
      <c r="AL60" s="118" t="s">
        <v>515</v>
      </c>
      <c r="AM60" t="str">
        <f t="shared" si="1"/>
        <v>si</v>
      </c>
    </row>
    <row r="61" spans="1:39" x14ac:dyDescent="0.25">
      <c r="A61" s="14">
        <v>2020</v>
      </c>
      <c r="B61" s="14" t="s">
        <v>31</v>
      </c>
      <c r="C61" s="117" t="s">
        <v>538</v>
      </c>
      <c r="D61" s="117" t="s">
        <v>537</v>
      </c>
      <c r="E61" s="117" t="s">
        <v>536</v>
      </c>
      <c r="F61" s="117" t="s">
        <v>517</v>
      </c>
      <c r="G61" s="117" t="s">
        <v>516</v>
      </c>
      <c r="H61" s="117" t="s">
        <v>515</v>
      </c>
      <c r="I61" s="117" t="s">
        <v>535</v>
      </c>
      <c r="J61" s="117" t="s">
        <v>534</v>
      </c>
      <c r="K61" s="117" t="s">
        <v>533</v>
      </c>
      <c r="L61" s="117" t="s">
        <v>517</v>
      </c>
      <c r="M61" s="117" t="s">
        <v>516</v>
      </c>
      <c r="N61" s="117" t="s">
        <v>515</v>
      </c>
      <c r="O61" s="117" t="s">
        <v>526</v>
      </c>
      <c r="P61" s="117" t="s">
        <v>525</v>
      </c>
      <c r="Q61" s="117" t="s">
        <v>524</v>
      </c>
      <c r="R61" s="117" t="s">
        <v>517</v>
      </c>
      <c r="S61" s="117" t="s">
        <v>516</v>
      </c>
      <c r="T61" s="117" t="s">
        <v>515</v>
      </c>
      <c r="U61" s="117" t="s">
        <v>517</v>
      </c>
      <c r="V61" s="117" t="s">
        <v>516</v>
      </c>
      <c r="W61" s="117" t="s">
        <v>515</v>
      </c>
      <c r="X61" s="117" t="s">
        <v>523</v>
      </c>
      <c r="Y61" s="117" t="s">
        <v>522</v>
      </c>
      <c r="Z61" s="117" t="s">
        <v>521</v>
      </c>
      <c r="AA61" s="117" t="s">
        <v>523</v>
      </c>
      <c r="AB61" s="117" t="s">
        <v>522</v>
      </c>
      <c r="AC61" s="117" t="s">
        <v>521</v>
      </c>
      <c r="AD61" s="117" t="s">
        <v>523</v>
      </c>
      <c r="AE61" s="117" t="s">
        <v>522</v>
      </c>
      <c r="AF61" s="117" t="s">
        <v>521</v>
      </c>
      <c r="AG61" s="117" t="s">
        <v>520</v>
      </c>
      <c r="AH61" s="117" t="s">
        <v>519</v>
      </c>
      <c r="AI61" s="117" t="s">
        <v>518</v>
      </c>
      <c r="AJ61" s="117" t="s">
        <v>517</v>
      </c>
      <c r="AK61" s="117" t="s">
        <v>516</v>
      </c>
      <c r="AL61" s="117" t="s">
        <v>515</v>
      </c>
      <c r="AM61" t="str">
        <f t="shared" si="1"/>
        <v>si</v>
      </c>
    </row>
    <row r="62" spans="1:39" x14ac:dyDescent="0.25">
      <c r="A62" s="14">
        <v>2020</v>
      </c>
      <c r="B62" s="14" t="s">
        <v>32</v>
      </c>
      <c r="C62" s="117" t="s">
        <v>538</v>
      </c>
      <c r="D62" s="117" t="s">
        <v>537</v>
      </c>
      <c r="E62" s="117" t="s">
        <v>536</v>
      </c>
      <c r="F62" s="117" t="s">
        <v>517</v>
      </c>
      <c r="G62" s="117" t="s">
        <v>516</v>
      </c>
      <c r="H62" s="117" t="s">
        <v>515</v>
      </c>
      <c r="I62" s="117" t="s">
        <v>535</v>
      </c>
      <c r="J62" s="117" t="s">
        <v>534</v>
      </c>
      <c r="K62" s="117" t="s">
        <v>533</v>
      </c>
      <c r="L62" s="117" t="s">
        <v>517</v>
      </c>
      <c r="M62" s="117" t="s">
        <v>516</v>
      </c>
      <c r="N62" s="117" t="s">
        <v>515</v>
      </c>
      <c r="O62" s="117" t="s">
        <v>526</v>
      </c>
      <c r="P62" s="117" t="s">
        <v>525</v>
      </c>
      <c r="Q62" s="117" t="s">
        <v>524</v>
      </c>
      <c r="R62" s="117" t="s">
        <v>517</v>
      </c>
      <c r="S62" s="117" t="s">
        <v>516</v>
      </c>
      <c r="T62" s="117" t="s">
        <v>515</v>
      </c>
      <c r="U62" s="117" t="s">
        <v>517</v>
      </c>
      <c r="V62" s="117" t="s">
        <v>516</v>
      </c>
      <c r="W62" s="117" t="s">
        <v>515</v>
      </c>
      <c r="X62" s="117" t="s">
        <v>523</v>
      </c>
      <c r="Y62" s="117" t="s">
        <v>522</v>
      </c>
      <c r="Z62" s="117" t="s">
        <v>521</v>
      </c>
      <c r="AA62" s="117" t="s">
        <v>523</v>
      </c>
      <c r="AB62" s="117" t="s">
        <v>522</v>
      </c>
      <c r="AC62" s="117" t="s">
        <v>521</v>
      </c>
      <c r="AD62" s="117" t="s">
        <v>523</v>
      </c>
      <c r="AE62" s="117" t="s">
        <v>522</v>
      </c>
      <c r="AF62" s="117" t="s">
        <v>521</v>
      </c>
      <c r="AG62" s="117" t="s">
        <v>520</v>
      </c>
      <c r="AH62" s="117" t="s">
        <v>519</v>
      </c>
      <c r="AI62" s="117" t="s">
        <v>518</v>
      </c>
      <c r="AJ62" s="117" t="s">
        <v>517</v>
      </c>
      <c r="AK62" s="117" t="s">
        <v>516</v>
      </c>
      <c r="AL62" s="117" t="s">
        <v>515</v>
      </c>
      <c r="AM62" t="str">
        <f t="shared" si="1"/>
        <v>si</v>
      </c>
    </row>
    <row r="63" spans="1:39" x14ac:dyDescent="0.25">
      <c r="A63" s="14">
        <v>2020</v>
      </c>
      <c r="B63" s="14" t="s">
        <v>33</v>
      </c>
      <c r="C63" s="50" t="s">
        <v>532</v>
      </c>
      <c r="D63" s="50" t="s">
        <v>531</v>
      </c>
      <c r="E63" s="50" t="s">
        <v>530</v>
      </c>
      <c r="F63" s="50" t="s">
        <v>517</v>
      </c>
      <c r="G63" s="50" t="s">
        <v>516</v>
      </c>
      <c r="H63" s="50" t="s">
        <v>515</v>
      </c>
      <c r="I63" s="50" t="s">
        <v>529</v>
      </c>
      <c r="J63" s="50" t="s">
        <v>528</v>
      </c>
      <c r="K63" s="50" t="s">
        <v>527</v>
      </c>
      <c r="L63" s="50" t="s">
        <v>517</v>
      </c>
      <c r="M63" s="50" t="s">
        <v>516</v>
      </c>
      <c r="N63" s="50" t="s">
        <v>515</v>
      </c>
      <c r="O63" s="50" t="s">
        <v>526</v>
      </c>
      <c r="P63" s="50" t="s">
        <v>525</v>
      </c>
      <c r="Q63" s="50" t="s">
        <v>524</v>
      </c>
      <c r="R63" s="50" t="s">
        <v>517</v>
      </c>
      <c r="S63" s="50" t="s">
        <v>516</v>
      </c>
      <c r="T63" s="50" t="s">
        <v>515</v>
      </c>
      <c r="U63" s="50" t="s">
        <v>517</v>
      </c>
      <c r="V63" s="50" t="s">
        <v>516</v>
      </c>
      <c r="W63" s="50" t="s">
        <v>515</v>
      </c>
      <c r="X63" s="50" t="s">
        <v>523</v>
      </c>
      <c r="Y63" s="50" t="s">
        <v>522</v>
      </c>
      <c r="Z63" s="50" t="s">
        <v>521</v>
      </c>
      <c r="AA63" s="50" t="s">
        <v>523</v>
      </c>
      <c r="AB63" s="50" t="s">
        <v>522</v>
      </c>
      <c r="AC63" s="50" t="s">
        <v>521</v>
      </c>
      <c r="AD63" s="50" t="s">
        <v>523</v>
      </c>
      <c r="AE63" s="50" t="s">
        <v>522</v>
      </c>
      <c r="AF63" s="50" t="s">
        <v>521</v>
      </c>
      <c r="AG63" s="50" t="s">
        <v>520</v>
      </c>
      <c r="AH63" s="50" t="s">
        <v>519</v>
      </c>
      <c r="AI63" s="50" t="s">
        <v>518</v>
      </c>
      <c r="AJ63" s="50" t="s">
        <v>517</v>
      </c>
      <c r="AK63" s="50" t="s">
        <v>516</v>
      </c>
      <c r="AL63" s="50" t="s">
        <v>515</v>
      </c>
      <c r="AM63" t="str">
        <f t="shared" si="1"/>
        <v>si</v>
      </c>
    </row>
    <row r="64" spans="1:39" x14ac:dyDescent="0.25">
      <c r="A64" s="14">
        <v>2020</v>
      </c>
      <c r="B64" s="14" t="s">
        <v>34</v>
      </c>
      <c r="C64" s="50" t="s">
        <v>514</v>
      </c>
      <c r="D64" s="50" t="s">
        <v>513</v>
      </c>
      <c r="E64" s="50" t="s">
        <v>512</v>
      </c>
      <c r="F64" s="50" t="s">
        <v>499</v>
      </c>
      <c r="G64" s="50" t="s">
        <v>498</v>
      </c>
      <c r="H64" s="50" t="s">
        <v>497</v>
      </c>
      <c r="I64" s="50" t="s">
        <v>511</v>
      </c>
      <c r="J64" s="50" t="s">
        <v>510</v>
      </c>
      <c r="K64" s="50" t="s">
        <v>509</v>
      </c>
      <c r="L64" s="50" t="s">
        <v>499</v>
      </c>
      <c r="M64" s="50" t="s">
        <v>498</v>
      </c>
      <c r="N64" s="50" t="s">
        <v>497</v>
      </c>
      <c r="O64" s="50" t="s">
        <v>508</v>
      </c>
      <c r="P64" s="50" t="s">
        <v>507</v>
      </c>
      <c r="Q64" s="50" t="s">
        <v>506</v>
      </c>
      <c r="R64" s="50" t="s">
        <v>499</v>
      </c>
      <c r="S64" s="50" t="s">
        <v>498</v>
      </c>
      <c r="T64" s="50" t="s">
        <v>497</v>
      </c>
      <c r="U64" s="50" t="s">
        <v>499</v>
      </c>
      <c r="V64" s="50" t="s">
        <v>498</v>
      </c>
      <c r="W64" s="50" t="s">
        <v>497</v>
      </c>
      <c r="X64" s="50" t="s">
        <v>505</v>
      </c>
      <c r="Y64" s="50" t="s">
        <v>504</v>
      </c>
      <c r="Z64" s="50" t="s">
        <v>503</v>
      </c>
      <c r="AA64" s="50" t="s">
        <v>505</v>
      </c>
      <c r="AB64" s="50" t="s">
        <v>504</v>
      </c>
      <c r="AC64" s="50" t="s">
        <v>503</v>
      </c>
      <c r="AD64" s="50" t="s">
        <v>505</v>
      </c>
      <c r="AE64" s="50" t="s">
        <v>504</v>
      </c>
      <c r="AF64" s="50" t="s">
        <v>503</v>
      </c>
      <c r="AG64" s="50" t="s">
        <v>502</v>
      </c>
      <c r="AH64" s="50" t="s">
        <v>501</v>
      </c>
      <c r="AI64" s="50" t="s">
        <v>500</v>
      </c>
      <c r="AJ64" s="50" t="s">
        <v>499</v>
      </c>
      <c r="AK64" s="50" t="s">
        <v>498</v>
      </c>
      <c r="AL64" s="50" t="s">
        <v>497</v>
      </c>
      <c r="AM64" t="str">
        <f t="shared" si="1"/>
        <v>si</v>
      </c>
    </row>
    <row r="83" ht="13.5" customHeight="1" x14ac:dyDescent="0.25"/>
  </sheetData>
  <mergeCells count="21">
    <mergeCell ref="AD2:AF3"/>
    <mergeCell ref="AG2:AI3"/>
    <mergeCell ref="AJ2:AL3"/>
    <mergeCell ref="A1:AL1"/>
    <mergeCell ref="O2:T2"/>
    <mergeCell ref="O3:Q3"/>
    <mergeCell ref="R3:T3"/>
    <mergeCell ref="U2:W2"/>
    <mergeCell ref="U3:W3"/>
    <mergeCell ref="X2:Z2"/>
    <mergeCell ref="A2:A4"/>
    <mergeCell ref="B2:B4"/>
    <mergeCell ref="AA2:AC2"/>
    <mergeCell ref="X3:Z3"/>
    <mergeCell ref="AA3:AC3"/>
    <mergeCell ref="C3:E3"/>
    <mergeCell ref="C2:H2"/>
    <mergeCell ref="F3:H3"/>
    <mergeCell ref="I2:N2"/>
    <mergeCell ref="I3:K3"/>
    <mergeCell ref="L3:N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D267D-967F-4B8E-B284-A5274B2C97E9}">
  <dimension ref="A1:AM83"/>
  <sheetViews>
    <sheetView zoomScale="90" zoomScaleNormal="90" workbookViewId="0">
      <selection activeCell="E14" sqref="E14"/>
    </sheetView>
  </sheetViews>
  <sheetFormatPr baseColWidth="10" defaultRowHeight="15" x14ac:dyDescent="0.25"/>
  <cols>
    <col min="1" max="1" width="5.5703125" customWidth="1"/>
    <col min="2" max="2" width="11.42578125" bestFit="1" customWidth="1"/>
    <col min="3" max="3" width="10.42578125" customWidth="1"/>
    <col min="4" max="4" width="11.85546875" bestFit="1" customWidth="1"/>
    <col min="5" max="5" width="10.28515625" customWidth="1"/>
    <col min="6" max="6" width="9.85546875" customWidth="1"/>
    <col min="7" max="7" width="11.42578125" bestFit="1" customWidth="1"/>
    <col min="8" max="8" width="10.140625" bestFit="1" customWidth="1"/>
    <col min="9" max="9" width="10.140625" customWidth="1"/>
    <col min="10" max="10" width="11.7109375" customWidth="1"/>
    <col min="11" max="11" width="10.140625" customWidth="1"/>
    <col min="12" max="12" width="10.7109375" customWidth="1"/>
    <col min="13" max="13" width="12.140625" customWidth="1"/>
    <col min="14" max="14" width="10.140625" customWidth="1"/>
    <col min="15" max="15" width="10.28515625" customWidth="1"/>
    <col min="16" max="16" width="11.5703125" customWidth="1"/>
    <col min="17" max="17" width="10.28515625" customWidth="1"/>
    <col min="18" max="18" width="11.42578125" customWidth="1"/>
    <col min="19" max="19" width="11.42578125" bestFit="1" customWidth="1"/>
    <col min="20" max="20" width="10.7109375" customWidth="1"/>
    <col min="21" max="21" width="10.85546875" customWidth="1"/>
    <col min="22" max="22" width="11.42578125" customWidth="1"/>
    <col min="23" max="24" width="10.85546875" customWidth="1"/>
    <col min="25" max="25" width="12" customWidth="1"/>
    <col min="26" max="26" width="10.85546875" customWidth="1"/>
  </cols>
  <sheetData>
    <row r="1" spans="1:39" x14ac:dyDescent="0.25">
      <c r="A1" s="233" t="s">
        <v>42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3"/>
      <c r="X1" s="233"/>
      <c r="Y1" s="233"/>
      <c r="Z1" s="233"/>
      <c r="AA1" s="233"/>
      <c r="AB1" s="233"/>
      <c r="AC1" s="233"/>
      <c r="AD1" s="233"/>
      <c r="AE1" s="233"/>
      <c r="AF1" s="233"/>
      <c r="AG1" s="233"/>
      <c r="AH1" s="233"/>
      <c r="AI1" s="233"/>
      <c r="AJ1" s="233"/>
      <c r="AK1" s="233"/>
      <c r="AL1" s="233"/>
    </row>
    <row r="2" spans="1:39" x14ac:dyDescent="0.25">
      <c r="A2" s="225" t="s">
        <v>1</v>
      </c>
      <c r="B2" s="225" t="s">
        <v>2</v>
      </c>
      <c r="C2" s="225" t="s">
        <v>3</v>
      </c>
      <c r="D2" s="225"/>
      <c r="E2" s="225"/>
      <c r="F2" s="225"/>
      <c r="G2" s="225"/>
      <c r="H2" s="225"/>
      <c r="I2" s="226" t="s">
        <v>4</v>
      </c>
      <c r="J2" s="226"/>
      <c r="K2" s="226"/>
      <c r="L2" s="226"/>
      <c r="M2" s="226"/>
      <c r="N2" s="226"/>
      <c r="O2" s="226" t="s">
        <v>5</v>
      </c>
      <c r="P2" s="226"/>
      <c r="Q2" s="226"/>
      <c r="R2" s="226"/>
      <c r="S2" s="226"/>
      <c r="T2" s="226"/>
      <c r="U2" s="225" t="s">
        <v>6</v>
      </c>
      <c r="V2" s="225"/>
      <c r="W2" s="225"/>
      <c r="X2" s="225" t="s">
        <v>7</v>
      </c>
      <c r="Y2" s="225"/>
      <c r="Z2" s="225"/>
      <c r="AA2" s="225" t="s">
        <v>8</v>
      </c>
      <c r="AB2" s="225"/>
      <c r="AC2" s="225"/>
      <c r="AD2" s="227" t="s">
        <v>43</v>
      </c>
      <c r="AE2" s="228"/>
      <c r="AF2" s="229"/>
      <c r="AG2" s="227" t="s">
        <v>1426</v>
      </c>
      <c r="AH2" s="228"/>
      <c r="AI2" s="229"/>
      <c r="AJ2" s="227" t="s">
        <v>44</v>
      </c>
      <c r="AK2" s="228"/>
      <c r="AL2" s="229"/>
    </row>
    <row r="3" spans="1:39" x14ac:dyDescent="0.25">
      <c r="A3" s="225"/>
      <c r="B3" s="225"/>
      <c r="C3" s="225" t="s">
        <v>45</v>
      </c>
      <c r="D3" s="225"/>
      <c r="E3" s="225"/>
      <c r="F3" s="225" t="s">
        <v>46</v>
      </c>
      <c r="G3" s="225"/>
      <c r="H3" s="225"/>
      <c r="I3" s="225" t="s">
        <v>45</v>
      </c>
      <c r="J3" s="225"/>
      <c r="K3" s="225"/>
      <c r="L3" s="225" t="s">
        <v>46</v>
      </c>
      <c r="M3" s="225"/>
      <c r="N3" s="225"/>
      <c r="O3" s="225" t="s">
        <v>45</v>
      </c>
      <c r="P3" s="225"/>
      <c r="Q3" s="225"/>
      <c r="R3" s="225" t="s">
        <v>46</v>
      </c>
      <c r="S3" s="225"/>
      <c r="T3" s="225"/>
      <c r="U3" s="225" t="s">
        <v>47</v>
      </c>
      <c r="V3" s="225"/>
      <c r="W3" s="225"/>
      <c r="X3" s="225" t="s">
        <v>47</v>
      </c>
      <c r="Y3" s="225"/>
      <c r="Z3" s="225"/>
      <c r="AA3" s="225" t="s">
        <v>47</v>
      </c>
      <c r="AB3" s="225"/>
      <c r="AC3" s="225"/>
      <c r="AD3" s="230"/>
      <c r="AE3" s="231"/>
      <c r="AF3" s="232"/>
      <c r="AG3" s="230"/>
      <c r="AH3" s="231"/>
      <c r="AI3" s="232"/>
      <c r="AJ3" s="230"/>
      <c r="AK3" s="231"/>
      <c r="AL3" s="232"/>
    </row>
    <row r="4" spans="1:39" s="121" customFormat="1" ht="31.5" customHeight="1" x14ac:dyDescent="0.25">
      <c r="A4" s="225"/>
      <c r="B4" s="225"/>
      <c r="C4" s="122" t="s">
        <v>1425</v>
      </c>
      <c r="D4" s="122" t="s">
        <v>1424</v>
      </c>
      <c r="E4" s="122" t="s">
        <v>1423</v>
      </c>
      <c r="F4" s="122" t="s">
        <v>1425</v>
      </c>
      <c r="G4" s="122" t="s">
        <v>1424</v>
      </c>
      <c r="H4" s="122" t="s">
        <v>1423</v>
      </c>
      <c r="I4" s="122" t="s">
        <v>1425</v>
      </c>
      <c r="J4" s="122" t="s">
        <v>1424</v>
      </c>
      <c r="K4" s="122" t="s">
        <v>1423</v>
      </c>
      <c r="L4" s="122" t="s">
        <v>1425</v>
      </c>
      <c r="M4" s="122" t="s">
        <v>1424</v>
      </c>
      <c r="N4" s="122" t="s">
        <v>1423</v>
      </c>
      <c r="O4" s="123" t="s">
        <v>1425</v>
      </c>
      <c r="P4" s="122" t="s">
        <v>1424</v>
      </c>
      <c r="Q4" s="122" t="s">
        <v>1423</v>
      </c>
      <c r="R4" s="122" t="s">
        <v>1425</v>
      </c>
      <c r="S4" s="122" t="s">
        <v>1424</v>
      </c>
      <c r="T4" s="122" t="s">
        <v>1423</v>
      </c>
      <c r="U4" s="122" t="s">
        <v>1425</v>
      </c>
      <c r="V4" s="122" t="s">
        <v>1424</v>
      </c>
      <c r="W4" s="122" t="s">
        <v>1423</v>
      </c>
      <c r="X4" s="122" t="s">
        <v>1425</v>
      </c>
      <c r="Y4" s="122" t="s">
        <v>1424</v>
      </c>
      <c r="Z4" s="122" t="s">
        <v>1423</v>
      </c>
      <c r="AA4" s="122" t="s">
        <v>1425</v>
      </c>
      <c r="AB4" s="122" t="s">
        <v>1424</v>
      </c>
      <c r="AC4" s="122" t="s">
        <v>1423</v>
      </c>
      <c r="AD4" s="122" t="s">
        <v>1425</v>
      </c>
      <c r="AE4" s="122" t="s">
        <v>1424</v>
      </c>
      <c r="AF4" s="122" t="s">
        <v>1423</v>
      </c>
      <c r="AG4" s="122" t="s">
        <v>1425</v>
      </c>
      <c r="AH4" s="122" t="s">
        <v>1424</v>
      </c>
      <c r="AI4" s="122" t="s">
        <v>1423</v>
      </c>
      <c r="AJ4" s="122" t="s">
        <v>1425</v>
      </c>
      <c r="AK4" s="122" t="s">
        <v>1424</v>
      </c>
      <c r="AL4" s="122" t="s">
        <v>1423</v>
      </c>
    </row>
    <row r="5" spans="1:39" x14ac:dyDescent="0.25">
      <c r="A5" s="14">
        <v>2016</v>
      </c>
      <c r="B5" s="14" t="s">
        <v>16</v>
      </c>
      <c r="C5" s="50">
        <v>178.64</v>
      </c>
      <c r="D5" s="139">
        <v>171.55</v>
      </c>
      <c r="E5" s="139">
        <v>165.12</v>
      </c>
      <c r="F5" s="139">
        <v>442.48</v>
      </c>
      <c r="G5" s="139">
        <v>425.91</v>
      </c>
      <c r="H5" s="139">
        <v>409.05</v>
      </c>
      <c r="I5" s="139">
        <v>223.3</v>
      </c>
      <c r="J5" s="139">
        <v>214.44</v>
      </c>
      <c r="K5" s="139">
        <v>206.4</v>
      </c>
      <c r="L5" s="139">
        <v>442.48</v>
      </c>
      <c r="M5" s="139">
        <v>425.91</v>
      </c>
      <c r="N5" s="139">
        <v>409.05</v>
      </c>
      <c r="O5" s="139">
        <v>376.11</v>
      </c>
      <c r="P5" s="139">
        <v>362.02</v>
      </c>
      <c r="Q5" s="139">
        <v>347.69</v>
      </c>
      <c r="R5" s="139">
        <v>442.48</v>
      </c>
      <c r="S5" s="139">
        <v>425.91</v>
      </c>
      <c r="T5" s="139">
        <v>409.05</v>
      </c>
      <c r="U5" s="139">
        <v>442.48</v>
      </c>
      <c r="V5" s="139">
        <v>425.91</v>
      </c>
      <c r="W5" s="139">
        <v>409.05</v>
      </c>
      <c r="X5" s="139">
        <v>530.98</v>
      </c>
      <c r="Y5" s="139">
        <v>511.09</v>
      </c>
      <c r="Z5" s="139">
        <v>490.86</v>
      </c>
      <c r="AA5" s="139">
        <v>530.98</v>
      </c>
      <c r="AB5" s="139">
        <v>511.09</v>
      </c>
      <c r="AC5" s="139">
        <v>490.86</v>
      </c>
      <c r="AD5" s="139">
        <v>530.98</v>
      </c>
      <c r="AE5" s="139">
        <v>511.09</v>
      </c>
      <c r="AF5" s="139">
        <v>490.86</v>
      </c>
      <c r="AG5" s="139">
        <v>486.73</v>
      </c>
      <c r="AH5" s="139">
        <v>468.5</v>
      </c>
      <c r="AI5" s="139">
        <v>449.95</v>
      </c>
      <c r="AJ5" s="139">
        <v>442.48</v>
      </c>
      <c r="AK5" s="139">
        <v>425.91</v>
      </c>
      <c r="AL5" s="139">
        <v>409.05</v>
      </c>
      <c r="AM5" t="str">
        <f t="shared" ref="AM5:AM36" si="0">IF(G5=AK5,"si","no")</f>
        <v>si</v>
      </c>
    </row>
    <row r="6" spans="1:39" x14ac:dyDescent="0.25">
      <c r="A6" s="14">
        <v>2016</v>
      </c>
      <c r="B6" s="14" t="s">
        <v>22</v>
      </c>
      <c r="C6" s="50">
        <v>180.94</v>
      </c>
      <c r="D6" s="139">
        <v>173.77</v>
      </c>
      <c r="E6" s="139">
        <v>167.25</v>
      </c>
      <c r="F6" s="139">
        <v>449.12</v>
      </c>
      <c r="G6" s="139">
        <v>432.3</v>
      </c>
      <c r="H6" s="139">
        <v>415.18</v>
      </c>
      <c r="I6" s="139">
        <v>226.18</v>
      </c>
      <c r="J6" s="139">
        <v>217.21</v>
      </c>
      <c r="K6" s="139">
        <v>209.07</v>
      </c>
      <c r="L6" s="139">
        <v>449.12</v>
      </c>
      <c r="M6" s="139">
        <v>432.3</v>
      </c>
      <c r="N6" s="139">
        <v>415.18</v>
      </c>
      <c r="O6" s="139">
        <v>381.75</v>
      </c>
      <c r="P6" s="139">
        <v>367.45</v>
      </c>
      <c r="Q6" s="139">
        <v>352.91</v>
      </c>
      <c r="R6" s="139">
        <v>449.12</v>
      </c>
      <c r="S6" s="139">
        <v>432.3</v>
      </c>
      <c r="T6" s="139">
        <v>415.18</v>
      </c>
      <c r="U6" s="139">
        <v>449.12</v>
      </c>
      <c r="V6" s="139">
        <v>432.3</v>
      </c>
      <c r="W6" s="139">
        <v>415.18</v>
      </c>
      <c r="X6" s="139">
        <v>538.94000000000005</v>
      </c>
      <c r="Y6" s="139">
        <v>518.76</v>
      </c>
      <c r="Z6" s="139">
        <v>498.22</v>
      </c>
      <c r="AA6" s="139">
        <v>538.94000000000005</v>
      </c>
      <c r="AB6" s="139">
        <v>518.76</v>
      </c>
      <c r="AC6" s="139">
        <v>498.22</v>
      </c>
      <c r="AD6" s="139">
        <v>538.94000000000005</v>
      </c>
      <c r="AE6" s="139">
        <v>518.76</v>
      </c>
      <c r="AF6" s="139">
        <v>498.22</v>
      </c>
      <c r="AG6" s="139">
        <v>494.03</v>
      </c>
      <c r="AH6" s="139">
        <v>475.53</v>
      </c>
      <c r="AI6" s="139">
        <v>456.7</v>
      </c>
      <c r="AJ6" s="139">
        <v>449.12</v>
      </c>
      <c r="AK6" s="139">
        <v>432.3</v>
      </c>
      <c r="AL6" s="139">
        <v>415.18</v>
      </c>
      <c r="AM6" t="str">
        <f t="shared" si="0"/>
        <v>si</v>
      </c>
    </row>
    <row r="7" spans="1:39" x14ac:dyDescent="0.25">
      <c r="A7" s="14">
        <v>2016</v>
      </c>
      <c r="B7" s="14" t="s">
        <v>23</v>
      </c>
      <c r="C7" s="50">
        <v>183.25</v>
      </c>
      <c r="D7" s="139">
        <v>175.99</v>
      </c>
      <c r="E7" s="139">
        <v>169.39</v>
      </c>
      <c r="F7" s="139">
        <v>455.86</v>
      </c>
      <c r="G7" s="139">
        <v>438.78</v>
      </c>
      <c r="H7" s="139">
        <v>421.41</v>
      </c>
      <c r="I7" s="139">
        <v>229.07</v>
      </c>
      <c r="J7" s="139">
        <v>219.98</v>
      </c>
      <c r="K7" s="139">
        <v>211.73</v>
      </c>
      <c r="L7" s="139">
        <v>455.86</v>
      </c>
      <c r="M7" s="139">
        <v>438.78</v>
      </c>
      <c r="N7" s="139">
        <v>421.41</v>
      </c>
      <c r="O7" s="139">
        <v>387.48</v>
      </c>
      <c r="P7" s="139">
        <v>372.97</v>
      </c>
      <c r="Q7" s="139">
        <v>358.2</v>
      </c>
      <c r="R7" s="139">
        <v>455.86</v>
      </c>
      <c r="S7" s="139">
        <v>438.78</v>
      </c>
      <c r="T7" s="139">
        <v>421.41</v>
      </c>
      <c r="U7" s="139">
        <v>455.86</v>
      </c>
      <c r="V7" s="139">
        <v>438.78</v>
      </c>
      <c r="W7" s="139">
        <v>421.41</v>
      </c>
      <c r="X7" s="139">
        <v>547.03</v>
      </c>
      <c r="Y7" s="139">
        <v>526.54</v>
      </c>
      <c r="Z7" s="139">
        <v>505.69</v>
      </c>
      <c r="AA7" s="139">
        <v>547.03</v>
      </c>
      <c r="AB7" s="139">
        <v>526.54</v>
      </c>
      <c r="AC7" s="139">
        <v>505.69</v>
      </c>
      <c r="AD7" s="139">
        <v>547.03</v>
      </c>
      <c r="AE7" s="139">
        <v>526.54</v>
      </c>
      <c r="AF7" s="139">
        <v>505.69</v>
      </c>
      <c r="AG7" s="139">
        <v>501.44</v>
      </c>
      <c r="AH7" s="139">
        <v>482.66</v>
      </c>
      <c r="AI7" s="139">
        <v>463.55</v>
      </c>
      <c r="AJ7" s="139">
        <v>455.86</v>
      </c>
      <c r="AK7" s="139">
        <v>438.78</v>
      </c>
      <c r="AL7" s="139">
        <v>421.41</v>
      </c>
      <c r="AM7" t="str">
        <f t="shared" si="0"/>
        <v>si</v>
      </c>
    </row>
    <row r="8" spans="1:39" x14ac:dyDescent="0.25">
      <c r="A8" s="14">
        <v>2016</v>
      </c>
      <c r="B8" s="14" t="s">
        <v>24</v>
      </c>
      <c r="C8" s="50">
        <v>185.08</v>
      </c>
      <c r="D8" s="139">
        <v>178.15</v>
      </c>
      <c r="E8" s="139">
        <v>171.09</v>
      </c>
      <c r="F8" s="139">
        <v>462.7</v>
      </c>
      <c r="G8" s="139">
        <v>445.36</v>
      </c>
      <c r="H8" s="139">
        <v>427.73</v>
      </c>
      <c r="I8" s="139">
        <v>231.35</v>
      </c>
      <c r="J8" s="139">
        <v>222.68</v>
      </c>
      <c r="K8" s="139">
        <v>213.87</v>
      </c>
      <c r="L8" s="139">
        <v>462.7</v>
      </c>
      <c r="M8" s="139">
        <v>445.36</v>
      </c>
      <c r="N8" s="139">
        <v>427.73</v>
      </c>
      <c r="O8" s="139">
        <v>393.29</v>
      </c>
      <c r="P8" s="139">
        <v>378.56</v>
      </c>
      <c r="Q8" s="139">
        <v>363.57</v>
      </c>
      <c r="R8" s="139">
        <v>462.7</v>
      </c>
      <c r="S8" s="139">
        <v>445.36</v>
      </c>
      <c r="T8" s="139">
        <v>427.73</v>
      </c>
      <c r="U8" s="139">
        <v>462.7</v>
      </c>
      <c r="V8" s="139">
        <v>445.36</v>
      </c>
      <c r="W8" s="139">
        <v>427.73</v>
      </c>
      <c r="X8" s="139">
        <v>555.23</v>
      </c>
      <c r="Y8" s="139">
        <v>534.44000000000005</v>
      </c>
      <c r="Z8" s="139">
        <v>513.28</v>
      </c>
      <c r="AA8" s="139">
        <v>555.23</v>
      </c>
      <c r="AB8" s="139">
        <v>534.44000000000005</v>
      </c>
      <c r="AC8" s="139">
        <v>513.28</v>
      </c>
      <c r="AD8" s="139">
        <v>555.23</v>
      </c>
      <c r="AE8" s="139">
        <v>534.44000000000005</v>
      </c>
      <c r="AF8" s="139">
        <v>513.28</v>
      </c>
      <c r="AG8" s="139">
        <v>508.96</v>
      </c>
      <c r="AH8" s="139">
        <v>489.9</v>
      </c>
      <c r="AI8" s="139">
        <v>470.5</v>
      </c>
      <c r="AJ8" s="139">
        <v>462.7</v>
      </c>
      <c r="AK8" s="139">
        <v>445.36</v>
      </c>
      <c r="AL8" s="139">
        <v>427.73</v>
      </c>
      <c r="AM8" t="str">
        <f t="shared" si="0"/>
        <v>si</v>
      </c>
    </row>
    <row r="9" spans="1:39" x14ac:dyDescent="0.25">
      <c r="A9" s="14">
        <v>2016</v>
      </c>
      <c r="B9" s="14" t="s">
        <v>25</v>
      </c>
      <c r="C9" s="50">
        <v>187.85</v>
      </c>
      <c r="D9" s="139">
        <v>180.82</v>
      </c>
      <c r="E9" s="139">
        <v>173.66</v>
      </c>
      <c r="F9" s="139">
        <v>469.64</v>
      </c>
      <c r="G9" s="139">
        <v>452.05</v>
      </c>
      <c r="H9" s="139">
        <v>434.15</v>
      </c>
      <c r="I9" s="139">
        <v>234.82</v>
      </c>
      <c r="J9" s="139">
        <v>226.02</v>
      </c>
      <c r="K9" s="139">
        <v>217.07</v>
      </c>
      <c r="L9" s="139">
        <v>469.64</v>
      </c>
      <c r="M9" s="139">
        <v>452.05</v>
      </c>
      <c r="N9" s="139">
        <v>434.15</v>
      </c>
      <c r="O9" s="139">
        <v>399.19</v>
      </c>
      <c r="P9" s="139">
        <v>384.24</v>
      </c>
      <c r="Q9" s="139">
        <v>369.03</v>
      </c>
      <c r="R9" s="139">
        <v>469.64</v>
      </c>
      <c r="S9" s="139">
        <v>452.05</v>
      </c>
      <c r="T9" s="139">
        <v>434.15</v>
      </c>
      <c r="U9" s="139">
        <v>469.64</v>
      </c>
      <c r="V9" s="139">
        <v>452.05</v>
      </c>
      <c r="W9" s="139">
        <v>434.15</v>
      </c>
      <c r="X9" s="139">
        <v>563.55999999999995</v>
      </c>
      <c r="Y9" s="139">
        <v>542.45000000000005</v>
      </c>
      <c r="Z9" s="139">
        <v>520.98</v>
      </c>
      <c r="AA9" s="139">
        <v>563.55999999999995</v>
      </c>
      <c r="AB9" s="139">
        <v>542.45000000000005</v>
      </c>
      <c r="AC9" s="139">
        <v>520.98</v>
      </c>
      <c r="AD9" s="139">
        <v>563.55999999999995</v>
      </c>
      <c r="AE9" s="139">
        <v>542.45000000000005</v>
      </c>
      <c r="AF9" s="139">
        <v>520.98</v>
      </c>
      <c r="AG9" s="139">
        <v>516.6</v>
      </c>
      <c r="AH9" s="139">
        <v>497.25</v>
      </c>
      <c r="AI9" s="139">
        <v>477.56</v>
      </c>
      <c r="AJ9" s="139">
        <v>469.64</v>
      </c>
      <c r="AK9" s="139">
        <v>452.05</v>
      </c>
      <c r="AL9" s="139">
        <v>434.15</v>
      </c>
      <c r="AM9" t="str">
        <f t="shared" si="0"/>
        <v>si</v>
      </c>
    </row>
    <row r="10" spans="1:39" x14ac:dyDescent="0.25">
      <c r="A10" s="14">
        <v>2016</v>
      </c>
      <c r="B10" s="14" t="s">
        <v>28</v>
      </c>
      <c r="C10" s="139">
        <v>190.67</v>
      </c>
      <c r="D10" s="139">
        <v>183.53</v>
      </c>
      <c r="E10" s="139">
        <v>176.26</v>
      </c>
      <c r="F10" s="139">
        <v>476.68</v>
      </c>
      <c r="G10" s="139">
        <v>458.83</v>
      </c>
      <c r="H10" s="139">
        <v>440.66</v>
      </c>
      <c r="I10" s="139">
        <v>238.34</v>
      </c>
      <c r="J10" s="139">
        <v>229.41</v>
      </c>
      <c r="K10" s="139">
        <v>220.33</v>
      </c>
      <c r="L10" s="139">
        <v>476.68</v>
      </c>
      <c r="M10" s="139">
        <v>458.83</v>
      </c>
      <c r="N10" s="139">
        <v>440.66</v>
      </c>
      <c r="O10" s="139">
        <v>405.18</v>
      </c>
      <c r="P10" s="139">
        <v>390</v>
      </c>
      <c r="Q10" s="139">
        <v>374.56</v>
      </c>
      <c r="R10" s="139">
        <v>476.68</v>
      </c>
      <c r="S10" s="139">
        <v>458.83</v>
      </c>
      <c r="T10" s="139">
        <v>440.66</v>
      </c>
      <c r="U10" s="139">
        <v>476.68</v>
      </c>
      <c r="V10" s="139">
        <v>458.83</v>
      </c>
      <c r="W10" s="139">
        <v>440.66</v>
      </c>
      <c r="X10" s="139">
        <v>572.02</v>
      </c>
      <c r="Y10" s="139">
        <v>550.59</v>
      </c>
      <c r="Z10" s="139">
        <v>528.79</v>
      </c>
      <c r="AA10" s="139">
        <v>572.02</v>
      </c>
      <c r="AB10" s="139">
        <v>550.59</v>
      </c>
      <c r="AC10" s="139">
        <v>528.79</v>
      </c>
      <c r="AD10" s="139">
        <v>572.02</v>
      </c>
      <c r="AE10" s="139">
        <v>550.59</v>
      </c>
      <c r="AF10" s="139">
        <v>528.79</v>
      </c>
      <c r="AG10" s="139">
        <v>524.35</v>
      </c>
      <c r="AH10" s="139">
        <v>504.71</v>
      </c>
      <c r="AI10" s="139">
        <v>484.73</v>
      </c>
      <c r="AJ10" s="139">
        <v>476.68</v>
      </c>
      <c r="AK10" s="139">
        <v>458.83</v>
      </c>
      <c r="AL10" s="139">
        <v>440.66</v>
      </c>
      <c r="AM10" t="str">
        <f t="shared" si="0"/>
        <v>si</v>
      </c>
    </row>
    <row r="11" spans="1:39" x14ac:dyDescent="0.25">
      <c r="A11" s="14">
        <v>2016</v>
      </c>
      <c r="B11" s="14" t="s">
        <v>29</v>
      </c>
      <c r="C11" s="139">
        <v>193.53</v>
      </c>
      <c r="D11" s="139">
        <v>186.28</v>
      </c>
      <c r="E11" s="139">
        <v>178.91</v>
      </c>
      <c r="F11" s="139">
        <v>483.83</v>
      </c>
      <c r="G11" s="139">
        <v>465.71</v>
      </c>
      <c r="H11" s="139">
        <v>447.27</v>
      </c>
      <c r="I11" s="139">
        <v>241.92</v>
      </c>
      <c r="J11" s="139">
        <v>232.85</v>
      </c>
      <c r="K11" s="139">
        <v>223.63</v>
      </c>
      <c r="L11" s="139">
        <v>483.83</v>
      </c>
      <c r="M11" s="139">
        <v>465.71</v>
      </c>
      <c r="N11" s="139">
        <v>447.27</v>
      </c>
      <c r="O11" s="139">
        <v>411.26</v>
      </c>
      <c r="P11" s="139">
        <v>395.85</v>
      </c>
      <c r="Q11" s="139">
        <v>380.18</v>
      </c>
      <c r="R11" s="139">
        <v>483.83</v>
      </c>
      <c r="S11" s="139">
        <v>465.71</v>
      </c>
      <c r="T11" s="139">
        <v>447.27</v>
      </c>
      <c r="U11" s="139">
        <v>483.83</v>
      </c>
      <c r="V11" s="139">
        <v>465.71</v>
      </c>
      <c r="W11" s="139">
        <v>447.27</v>
      </c>
      <c r="X11" s="139">
        <v>580.6</v>
      </c>
      <c r="Y11" s="139">
        <v>558.85</v>
      </c>
      <c r="Z11" s="139">
        <v>536.72</v>
      </c>
      <c r="AA11" s="139">
        <v>580.6</v>
      </c>
      <c r="AB11" s="139">
        <v>558.85</v>
      </c>
      <c r="AC11" s="139">
        <v>536.72</v>
      </c>
      <c r="AD11" s="139">
        <v>580.6</v>
      </c>
      <c r="AE11" s="139">
        <v>558.85</v>
      </c>
      <c r="AF11" s="139">
        <v>536.72</v>
      </c>
      <c r="AG11" s="139">
        <v>532.21</v>
      </c>
      <c r="AH11" s="139">
        <v>512.28</v>
      </c>
      <c r="AI11" s="139">
        <v>492</v>
      </c>
      <c r="AJ11" s="139">
        <v>483.83</v>
      </c>
      <c r="AK11" s="139">
        <v>465.71</v>
      </c>
      <c r="AL11" s="139">
        <v>447.27</v>
      </c>
      <c r="AM11" t="str">
        <f t="shared" si="0"/>
        <v>si</v>
      </c>
    </row>
    <row r="12" spans="1:39" x14ac:dyDescent="0.25">
      <c r="A12" s="14">
        <v>2016</v>
      </c>
      <c r="B12" s="14" t="s">
        <v>30</v>
      </c>
      <c r="C12" s="139">
        <v>196.44</v>
      </c>
      <c r="D12" s="139">
        <v>189.08</v>
      </c>
      <c r="E12" s="139">
        <v>181.59</v>
      </c>
      <c r="F12" s="139">
        <v>491.09</v>
      </c>
      <c r="G12" s="139">
        <v>472.69</v>
      </c>
      <c r="H12" s="139">
        <v>453.98</v>
      </c>
      <c r="I12" s="139">
        <v>245.54</v>
      </c>
      <c r="J12" s="139">
        <v>236.35</v>
      </c>
      <c r="K12" s="139">
        <v>226.99</v>
      </c>
      <c r="L12" s="139">
        <v>491.09</v>
      </c>
      <c r="M12" s="139">
        <v>472.69</v>
      </c>
      <c r="N12" s="139">
        <v>453.98</v>
      </c>
      <c r="O12" s="139">
        <v>417.42</v>
      </c>
      <c r="P12" s="139">
        <v>401.79</v>
      </c>
      <c r="Q12" s="139">
        <v>385.88</v>
      </c>
      <c r="R12" s="139">
        <v>491.09</v>
      </c>
      <c r="S12" s="139">
        <v>472.69</v>
      </c>
      <c r="T12" s="139">
        <v>453.98</v>
      </c>
      <c r="U12" s="139">
        <v>491.09</v>
      </c>
      <c r="V12" s="139">
        <v>472.69</v>
      </c>
      <c r="W12" s="139">
        <v>453.98</v>
      </c>
      <c r="X12" s="139">
        <v>589.30999999999995</v>
      </c>
      <c r="Y12" s="139">
        <v>567.23</v>
      </c>
      <c r="Z12" s="139">
        <v>544.77</v>
      </c>
      <c r="AA12" s="139">
        <v>589.30999999999995</v>
      </c>
      <c r="AB12" s="139">
        <v>567.23</v>
      </c>
      <c r="AC12" s="139">
        <v>544.77</v>
      </c>
      <c r="AD12" s="139">
        <v>589.30999999999995</v>
      </c>
      <c r="AE12" s="139">
        <v>567.23</v>
      </c>
      <c r="AF12" s="139">
        <v>544.77</v>
      </c>
      <c r="AG12" s="139">
        <v>540.20000000000005</v>
      </c>
      <c r="AH12" s="139">
        <v>519.96</v>
      </c>
      <c r="AI12" s="139">
        <v>499.38</v>
      </c>
      <c r="AJ12" s="139">
        <v>491.09</v>
      </c>
      <c r="AK12" s="139">
        <v>472.69</v>
      </c>
      <c r="AL12" s="139">
        <v>453.98</v>
      </c>
      <c r="AM12" t="str">
        <f t="shared" si="0"/>
        <v>si</v>
      </c>
    </row>
    <row r="13" spans="1:39" x14ac:dyDescent="0.25">
      <c r="A13" s="14">
        <v>2016</v>
      </c>
      <c r="B13" s="14" t="s">
        <v>31</v>
      </c>
      <c r="C13" s="139">
        <v>199.38</v>
      </c>
      <c r="D13" s="139">
        <v>191.91</v>
      </c>
      <c r="E13" s="139">
        <v>184.32</v>
      </c>
      <c r="F13" s="139">
        <v>498.45</v>
      </c>
      <c r="G13" s="139">
        <v>479.78</v>
      </c>
      <c r="H13" s="139">
        <v>460.79</v>
      </c>
      <c r="I13" s="139">
        <v>249.23</v>
      </c>
      <c r="J13" s="139">
        <v>239.89</v>
      </c>
      <c r="K13" s="139">
        <v>230.39</v>
      </c>
      <c r="L13" s="139">
        <v>498.45</v>
      </c>
      <c r="M13" s="139">
        <v>479.78</v>
      </c>
      <c r="N13" s="139">
        <v>460.79</v>
      </c>
      <c r="O13" s="139">
        <v>423.69</v>
      </c>
      <c r="P13" s="139">
        <v>407.82</v>
      </c>
      <c r="Q13" s="139">
        <v>391.67</v>
      </c>
      <c r="R13" s="139">
        <v>498.45</v>
      </c>
      <c r="S13" s="139">
        <v>479.78</v>
      </c>
      <c r="T13" s="139">
        <v>460.79</v>
      </c>
      <c r="U13" s="139">
        <v>498.45</v>
      </c>
      <c r="V13" s="139">
        <v>479.78</v>
      </c>
      <c r="W13" s="139">
        <v>460.79</v>
      </c>
      <c r="X13" s="139">
        <v>598.14</v>
      </c>
      <c r="Y13" s="139">
        <v>575.74</v>
      </c>
      <c r="Z13" s="139">
        <v>552.95000000000005</v>
      </c>
      <c r="AA13" s="139">
        <v>598.14</v>
      </c>
      <c r="AB13" s="139">
        <v>575.74</v>
      </c>
      <c r="AC13" s="139">
        <v>552.95000000000005</v>
      </c>
      <c r="AD13" s="139">
        <v>598.14</v>
      </c>
      <c r="AE13" s="139">
        <v>575.74</v>
      </c>
      <c r="AF13" s="139">
        <v>552.95000000000005</v>
      </c>
      <c r="AG13" s="139">
        <v>548.29999999999995</v>
      </c>
      <c r="AH13" s="139">
        <v>527.76</v>
      </c>
      <c r="AI13" s="139">
        <v>506.87</v>
      </c>
      <c r="AJ13" s="139">
        <v>498.45</v>
      </c>
      <c r="AK13" s="139">
        <v>479.78</v>
      </c>
      <c r="AL13" s="139">
        <v>460.79</v>
      </c>
      <c r="AM13" t="str">
        <f t="shared" si="0"/>
        <v>si</v>
      </c>
    </row>
    <row r="14" spans="1:39" x14ac:dyDescent="0.25">
      <c r="A14" s="14">
        <v>2016</v>
      </c>
      <c r="B14" s="14" t="s">
        <v>32</v>
      </c>
      <c r="C14" s="139">
        <v>199.28</v>
      </c>
      <c r="D14" s="139">
        <v>191.81</v>
      </c>
      <c r="E14" s="139">
        <v>184.22</v>
      </c>
      <c r="F14" s="139">
        <v>482.5</v>
      </c>
      <c r="G14" s="139">
        <v>468.13</v>
      </c>
      <c r="H14" s="139">
        <v>452.86</v>
      </c>
      <c r="I14" s="139">
        <v>249.1</v>
      </c>
      <c r="J14" s="139">
        <v>239.77</v>
      </c>
      <c r="K14" s="139">
        <v>230.27</v>
      </c>
      <c r="L14" s="139">
        <v>482.5</v>
      </c>
      <c r="M14" s="139">
        <v>468.13</v>
      </c>
      <c r="N14" s="139">
        <v>452.86</v>
      </c>
      <c r="O14" s="139">
        <v>410.13</v>
      </c>
      <c r="P14" s="139">
        <v>397.91</v>
      </c>
      <c r="Q14" s="139">
        <v>384.93</v>
      </c>
      <c r="R14" s="139">
        <v>482.5</v>
      </c>
      <c r="S14" s="139">
        <v>468.13</v>
      </c>
      <c r="T14" s="139">
        <v>452.86</v>
      </c>
      <c r="U14" s="139">
        <v>482.5</v>
      </c>
      <c r="V14" s="139">
        <v>468.13</v>
      </c>
      <c r="W14" s="139">
        <v>452.86</v>
      </c>
      <c r="X14" s="139">
        <v>579</v>
      </c>
      <c r="Y14" s="139">
        <v>561.75</v>
      </c>
      <c r="Z14" s="139">
        <v>543.44000000000005</v>
      </c>
      <c r="AA14" s="139">
        <v>579</v>
      </c>
      <c r="AB14" s="139">
        <v>561.75</v>
      </c>
      <c r="AC14" s="139">
        <v>543.44000000000005</v>
      </c>
      <c r="AD14" s="139">
        <v>579</v>
      </c>
      <c r="AE14" s="139">
        <v>561.75</v>
      </c>
      <c r="AF14" s="139">
        <v>543.44000000000005</v>
      </c>
      <c r="AG14" s="139">
        <v>530.75</v>
      </c>
      <c r="AH14" s="139">
        <v>514.94000000000005</v>
      </c>
      <c r="AI14" s="139">
        <v>498.15</v>
      </c>
      <c r="AJ14" s="139">
        <v>482.5</v>
      </c>
      <c r="AK14" s="139">
        <v>468.13</v>
      </c>
      <c r="AL14" s="139">
        <v>452.86</v>
      </c>
      <c r="AM14" t="str">
        <f t="shared" si="0"/>
        <v>si</v>
      </c>
    </row>
    <row r="15" spans="1:39" x14ac:dyDescent="0.25">
      <c r="A15" s="14">
        <v>2016</v>
      </c>
      <c r="B15" s="14" t="s">
        <v>33</v>
      </c>
      <c r="C15" s="139">
        <v>199.16</v>
      </c>
      <c r="D15" s="139">
        <v>191.7</v>
      </c>
      <c r="E15" s="139">
        <v>184.1</v>
      </c>
      <c r="F15" s="139">
        <v>461.85</v>
      </c>
      <c r="G15" s="139">
        <v>444.62</v>
      </c>
      <c r="H15" s="139">
        <v>427.38</v>
      </c>
      <c r="I15" s="139">
        <v>248.95</v>
      </c>
      <c r="J15" s="139">
        <v>239.62</v>
      </c>
      <c r="K15" s="139">
        <v>230.13</v>
      </c>
      <c r="L15" s="139">
        <v>461.85</v>
      </c>
      <c r="M15" s="139">
        <v>444.62</v>
      </c>
      <c r="N15" s="139">
        <v>427.38</v>
      </c>
      <c r="O15" s="139">
        <v>392.58</v>
      </c>
      <c r="P15" s="139">
        <v>377.93</v>
      </c>
      <c r="Q15" s="139">
        <v>363.28</v>
      </c>
      <c r="R15" s="139">
        <v>461.85</v>
      </c>
      <c r="S15" s="139">
        <v>444.62</v>
      </c>
      <c r="T15" s="139">
        <v>427.38</v>
      </c>
      <c r="U15" s="139">
        <v>461.85</v>
      </c>
      <c r="V15" s="139">
        <v>444.62</v>
      </c>
      <c r="W15" s="139">
        <v>427.38</v>
      </c>
      <c r="X15" s="139">
        <v>554.23</v>
      </c>
      <c r="Y15" s="139">
        <v>533.54</v>
      </c>
      <c r="Z15" s="139">
        <v>512.86</v>
      </c>
      <c r="AA15" s="139">
        <v>554.23</v>
      </c>
      <c r="AB15" s="139">
        <v>533.54</v>
      </c>
      <c r="AC15" s="139">
        <v>512.86</v>
      </c>
      <c r="AD15" s="139">
        <v>554.23</v>
      </c>
      <c r="AE15" s="139">
        <v>533.54</v>
      </c>
      <c r="AF15" s="139">
        <v>512.86</v>
      </c>
      <c r="AG15" s="139">
        <v>508.04</v>
      </c>
      <c r="AH15" s="139">
        <v>489.08</v>
      </c>
      <c r="AI15" s="139">
        <v>470.12</v>
      </c>
      <c r="AJ15" s="139">
        <v>461.85</v>
      </c>
      <c r="AK15" s="139">
        <v>444.62</v>
      </c>
      <c r="AL15" s="139">
        <v>427.38</v>
      </c>
      <c r="AM15" t="str">
        <f t="shared" si="0"/>
        <v>si</v>
      </c>
    </row>
    <row r="16" spans="1:39" x14ac:dyDescent="0.25">
      <c r="A16" s="14">
        <v>2016</v>
      </c>
      <c r="B16" s="14" t="s">
        <v>34</v>
      </c>
      <c r="C16" s="139">
        <v>199.38</v>
      </c>
      <c r="D16" s="139">
        <v>191.91</v>
      </c>
      <c r="E16" s="139">
        <v>184.31</v>
      </c>
      <c r="F16" s="139">
        <v>471.84</v>
      </c>
      <c r="G16" s="139">
        <v>454.42</v>
      </c>
      <c r="H16" s="139">
        <v>437.01</v>
      </c>
      <c r="I16" s="139">
        <v>249.23</v>
      </c>
      <c r="J16" s="139">
        <v>239.89</v>
      </c>
      <c r="K16" s="139">
        <v>230.39</v>
      </c>
      <c r="L16" s="139">
        <v>471.84</v>
      </c>
      <c r="M16" s="139">
        <v>454.42</v>
      </c>
      <c r="N16" s="139">
        <v>437.01</v>
      </c>
      <c r="O16" s="139">
        <v>401.06</v>
      </c>
      <c r="P16" s="139">
        <v>386.26</v>
      </c>
      <c r="Q16" s="139">
        <v>371.46</v>
      </c>
      <c r="R16" s="139">
        <v>471.84</v>
      </c>
      <c r="S16" s="139">
        <v>454.42</v>
      </c>
      <c r="T16" s="139">
        <v>437.01</v>
      </c>
      <c r="U16" s="139">
        <v>471.84</v>
      </c>
      <c r="V16" s="139">
        <v>454.42</v>
      </c>
      <c r="W16" s="139">
        <v>437.01</v>
      </c>
      <c r="X16" s="139">
        <v>566.20000000000005</v>
      </c>
      <c r="Y16" s="139">
        <v>545.30999999999995</v>
      </c>
      <c r="Z16" s="139">
        <v>524.41</v>
      </c>
      <c r="AA16" s="139">
        <v>566.20000000000005</v>
      </c>
      <c r="AB16" s="139">
        <v>545.30999999999995</v>
      </c>
      <c r="AC16" s="139">
        <v>524.41</v>
      </c>
      <c r="AD16" s="139">
        <v>566.20000000000005</v>
      </c>
      <c r="AE16" s="139">
        <v>545.30999999999995</v>
      </c>
      <c r="AF16" s="139">
        <v>524.41</v>
      </c>
      <c r="AG16" s="139">
        <v>519.02</v>
      </c>
      <c r="AH16" s="139">
        <v>499.87</v>
      </c>
      <c r="AI16" s="139">
        <v>480.71</v>
      </c>
      <c r="AJ16" s="139">
        <v>471.84</v>
      </c>
      <c r="AK16" s="139">
        <v>454.42</v>
      </c>
      <c r="AL16" s="139">
        <v>437.01</v>
      </c>
      <c r="AM16" t="str">
        <f t="shared" si="0"/>
        <v>si</v>
      </c>
    </row>
    <row r="17" spans="1:39" x14ac:dyDescent="0.25">
      <c r="A17" s="14">
        <v>2017</v>
      </c>
      <c r="B17" s="14" t="s">
        <v>16</v>
      </c>
      <c r="C17" s="139">
        <v>200.21</v>
      </c>
      <c r="D17" s="139">
        <v>192.71</v>
      </c>
      <c r="E17" s="139">
        <v>185.08</v>
      </c>
      <c r="F17" s="139">
        <v>447.16</v>
      </c>
      <c r="G17" s="139">
        <v>429.82</v>
      </c>
      <c r="H17" s="139">
        <v>412.48</v>
      </c>
      <c r="I17" s="139">
        <v>250.26</v>
      </c>
      <c r="J17" s="139">
        <v>240.89</v>
      </c>
      <c r="K17" s="139">
        <v>231.34</v>
      </c>
      <c r="L17" s="139">
        <v>447.16</v>
      </c>
      <c r="M17" s="139">
        <v>429.82</v>
      </c>
      <c r="N17" s="139">
        <v>412.48</v>
      </c>
      <c r="O17" s="139">
        <v>380.09</v>
      </c>
      <c r="P17" s="139">
        <v>365.35</v>
      </c>
      <c r="Q17" s="139">
        <v>350.61</v>
      </c>
      <c r="R17" s="139">
        <v>447.16</v>
      </c>
      <c r="S17" s="139">
        <v>429.82</v>
      </c>
      <c r="T17" s="139">
        <v>412.48</v>
      </c>
      <c r="U17" s="139">
        <v>447.16</v>
      </c>
      <c r="V17" s="139">
        <v>429.82</v>
      </c>
      <c r="W17" s="139">
        <v>412.48</v>
      </c>
      <c r="X17" s="139">
        <v>536.59</v>
      </c>
      <c r="Y17" s="139">
        <v>515.78</v>
      </c>
      <c r="Z17" s="139">
        <v>494.97</v>
      </c>
      <c r="AA17" s="139">
        <v>536.59</v>
      </c>
      <c r="AB17" s="139">
        <v>515.78</v>
      </c>
      <c r="AC17" s="139">
        <v>494.97</v>
      </c>
      <c r="AD17" s="139">
        <v>536.59</v>
      </c>
      <c r="AE17" s="139">
        <v>515.78</v>
      </c>
      <c r="AF17" s="139">
        <v>494.97</v>
      </c>
      <c r="AG17" s="139">
        <v>491.88</v>
      </c>
      <c r="AH17" s="139">
        <v>472.8</v>
      </c>
      <c r="AI17" s="139">
        <v>453.72</v>
      </c>
      <c r="AJ17" s="139">
        <v>447.16</v>
      </c>
      <c r="AK17" s="139">
        <v>429.82</v>
      </c>
      <c r="AL17" s="139">
        <v>412.48</v>
      </c>
      <c r="AM17" t="str">
        <f t="shared" si="0"/>
        <v>si</v>
      </c>
    </row>
    <row r="18" spans="1:39" x14ac:dyDescent="0.25">
      <c r="A18" s="14">
        <v>2017</v>
      </c>
      <c r="B18" s="14" t="s">
        <v>22</v>
      </c>
      <c r="C18" s="139">
        <v>202.26</v>
      </c>
      <c r="D18" s="139">
        <v>194.69</v>
      </c>
      <c r="E18" s="139">
        <v>186.98</v>
      </c>
      <c r="F18" s="139">
        <v>455.88</v>
      </c>
      <c r="G18" s="139">
        <v>438.47</v>
      </c>
      <c r="H18" s="139">
        <v>421.07</v>
      </c>
      <c r="I18" s="139">
        <v>252.83</v>
      </c>
      <c r="J18" s="139">
        <v>243.36</v>
      </c>
      <c r="K18" s="139">
        <v>233.72</v>
      </c>
      <c r="L18" s="139">
        <v>455.88</v>
      </c>
      <c r="M18" s="139">
        <v>438.47</v>
      </c>
      <c r="N18" s="139">
        <v>421.07</v>
      </c>
      <c r="O18" s="139">
        <v>387.5</v>
      </c>
      <c r="P18" s="139">
        <v>372.7</v>
      </c>
      <c r="Q18" s="139">
        <v>357.91</v>
      </c>
      <c r="R18" s="139">
        <v>455.88</v>
      </c>
      <c r="S18" s="139">
        <v>438.47</v>
      </c>
      <c r="T18" s="139">
        <v>421.07</v>
      </c>
      <c r="U18" s="139">
        <v>455.88</v>
      </c>
      <c r="V18" s="139">
        <v>438.47</v>
      </c>
      <c r="W18" s="139">
        <v>421.07</v>
      </c>
      <c r="X18" s="139">
        <v>547.04999999999995</v>
      </c>
      <c r="Y18" s="139">
        <v>526.16999999999996</v>
      </c>
      <c r="Z18" s="139">
        <v>505.28</v>
      </c>
      <c r="AA18" s="139">
        <v>547.04999999999995</v>
      </c>
      <c r="AB18" s="139">
        <v>526.16999999999996</v>
      </c>
      <c r="AC18" s="139">
        <v>505.28</v>
      </c>
      <c r="AD18" s="139">
        <v>547.04999999999995</v>
      </c>
      <c r="AE18" s="139">
        <v>526.16999999999996</v>
      </c>
      <c r="AF18" s="139">
        <v>505.28</v>
      </c>
      <c r="AG18" s="139">
        <v>501.46</v>
      </c>
      <c r="AH18" s="139">
        <v>482.32</v>
      </c>
      <c r="AI18" s="139">
        <v>463.18</v>
      </c>
      <c r="AJ18" s="139">
        <v>455.88</v>
      </c>
      <c r="AK18" s="139">
        <v>438.47</v>
      </c>
      <c r="AL18" s="139">
        <v>421.07</v>
      </c>
      <c r="AM18" t="str">
        <f t="shared" si="0"/>
        <v>si</v>
      </c>
    </row>
    <row r="19" spans="1:39" x14ac:dyDescent="0.25">
      <c r="A19" s="14">
        <v>2017</v>
      </c>
      <c r="B19" s="14" t="s">
        <v>23</v>
      </c>
      <c r="C19" s="139">
        <v>204.29</v>
      </c>
      <c r="D19" s="139">
        <v>196.64</v>
      </c>
      <c r="E19" s="139">
        <v>188.85</v>
      </c>
      <c r="F19" s="139">
        <v>477.51</v>
      </c>
      <c r="G19" s="139">
        <v>460.15</v>
      </c>
      <c r="H19" s="139">
        <v>442.78</v>
      </c>
      <c r="I19" s="139">
        <v>255.36</v>
      </c>
      <c r="J19" s="139">
        <v>245.8</v>
      </c>
      <c r="K19" s="139">
        <v>236.06</v>
      </c>
      <c r="L19" s="139">
        <v>477.51</v>
      </c>
      <c r="M19" s="139">
        <v>460.15</v>
      </c>
      <c r="N19" s="139">
        <v>442.78</v>
      </c>
      <c r="O19" s="139">
        <v>405.89</v>
      </c>
      <c r="P19" s="139">
        <v>391.13</v>
      </c>
      <c r="Q19" s="139">
        <v>376.36</v>
      </c>
      <c r="R19" s="139">
        <v>477.51</v>
      </c>
      <c r="S19" s="139">
        <v>460.15</v>
      </c>
      <c r="T19" s="139">
        <v>442.78</v>
      </c>
      <c r="U19" s="139">
        <v>477.51</v>
      </c>
      <c r="V19" s="139">
        <v>460.15</v>
      </c>
      <c r="W19" s="139">
        <v>442.78</v>
      </c>
      <c r="X19" s="139">
        <v>573.02</v>
      </c>
      <c r="Y19" s="139">
        <v>552.17999999999995</v>
      </c>
      <c r="Z19" s="139">
        <v>531.34</v>
      </c>
      <c r="AA19" s="139">
        <v>573.02</v>
      </c>
      <c r="AB19" s="139">
        <v>552.17999999999995</v>
      </c>
      <c r="AC19" s="139">
        <v>531.34</v>
      </c>
      <c r="AD19" s="139">
        <v>573.02</v>
      </c>
      <c r="AE19" s="139">
        <v>552.17999999999995</v>
      </c>
      <c r="AF19" s="139">
        <v>531.34</v>
      </c>
      <c r="AG19" s="139">
        <v>525.27</v>
      </c>
      <c r="AH19" s="139">
        <v>506.16</v>
      </c>
      <c r="AI19" s="139">
        <v>487.06</v>
      </c>
      <c r="AJ19" s="139">
        <v>477.51</v>
      </c>
      <c r="AK19" s="139">
        <v>460.15</v>
      </c>
      <c r="AL19" s="139">
        <v>442.78</v>
      </c>
      <c r="AM19" t="str">
        <f t="shared" si="0"/>
        <v>si</v>
      </c>
    </row>
    <row r="20" spans="1:39" x14ac:dyDescent="0.25">
      <c r="A20" s="14">
        <v>2017</v>
      </c>
      <c r="B20" s="14" t="s">
        <v>24</v>
      </c>
      <c r="C20" s="139">
        <v>205.25</v>
      </c>
      <c r="D20" s="139">
        <v>197.56</v>
      </c>
      <c r="E20" s="139">
        <v>189.74</v>
      </c>
      <c r="F20" s="139">
        <v>463.38</v>
      </c>
      <c r="G20" s="139">
        <v>445.96</v>
      </c>
      <c r="H20" s="139">
        <v>428.55</v>
      </c>
      <c r="I20" s="139">
        <v>256.56</v>
      </c>
      <c r="J20" s="139">
        <v>246.95</v>
      </c>
      <c r="K20" s="139">
        <v>237.17</v>
      </c>
      <c r="L20" s="139">
        <v>463.38</v>
      </c>
      <c r="M20" s="139">
        <v>445.96</v>
      </c>
      <c r="N20" s="139">
        <v>428.55</v>
      </c>
      <c r="O20" s="139">
        <v>393.87</v>
      </c>
      <c r="P20" s="139">
        <v>379.07</v>
      </c>
      <c r="Q20" s="139">
        <v>364.26</v>
      </c>
      <c r="R20" s="139">
        <v>463.38</v>
      </c>
      <c r="S20" s="139">
        <v>445.96</v>
      </c>
      <c r="T20" s="139">
        <v>428.55</v>
      </c>
      <c r="U20" s="139">
        <v>463.38</v>
      </c>
      <c r="V20" s="139">
        <v>445.96</v>
      </c>
      <c r="W20" s="139">
        <v>428.55</v>
      </c>
      <c r="X20" s="139">
        <v>556.05999999999995</v>
      </c>
      <c r="Y20" s="139">
        <v>535.16</v>
      </c>
      <c r="Z20" s="139">
        <v>514.25</v>
      </c>
      <c r="AA20" s="139">
        <v>556.05999999999995</v>
      </c>
      <c r="AB20" s="139">
        <v>535.16</v>
      </c>
      <c r="AC20" s="139">
        <v>514.25</v>
      </c>
      <c r="AD20" s="139">
        <v>556.05999999999995</v>
      </c>
      <c r="AE20" s="139">
        <v>535.16</v>
      </c>
      <c r="AF20" s="139">
        <v>514.25</v>
      </c>
      <c r="AG20" s="139">
        <v>509.72</v>
      </c>
      <c r="AH20" s="139">
        <v>490.56</v>
      </c>
      <c r="AI20" s="139">
        <v>471.4</v>
      </c>
      <c r="AJ20" s="139">
        <v>463.38</v>
      </c>
      <c r="AK20" s="139">
        <v>445.96</v>
      </c>
      <c r="AL20" s="139">
        <v>428.55</v>
      </c>
      <c r="AM20" t="str">
        <f t="shared" si="0"/>
        <v>si</v>
      </c>
    </row>
    <row r="21" spans="1:39" x14ac:dyDescent="0.25">
      <c r="A21" s="14">
        <v>2017</v>
      </c>
      <c r="B21" s="14" t="s">
        <v>25</v>
      </c>
      <c r="C21" s="139">
        <v>206.21</v>
      </c>
      <c r="D21" s="139">
        <v>198.49</v>
      </c>
      <c r="E21" s="139">
        <v>190.63</v>
      </c>
      <c r="F21" s="139">
        <v>453.75</v>
      </c>
      <c r="G21" s="139">
        <v>436.41</v>
      </c>
      <c r="H21" s="139">
        <v>419.08</v>
      </c>
      <c r="I21" s="139">
        <v>257.76</v>
      </c>
      <c r="J21" s="139">
        <v>248.11</v>
      </c>
      <c r="K21" s="139">
        <v>238.28</v>
      </c>
      <c r="L21" s="139">
        <v>453.75</v>
      </c>
      <c r="M21" s="139">
        <v>436.41</v>
      </c>
      <c r="N21" s="139">
        <v>419.08</v>
      </c>
      <c r="O21" s="139">
        <v>385.69</v>
      </c>
      <c r="P21" s="139">
        <v>370.95</v>
      </c>
      <c r="Q21" s="139">
        <v>356.22</v>
      </c>
      <c r="R21" s="139">
        <v>453.75</v>
      </c>
      <c r="S21" s="139">
        <v>436.41</v>
      </c>
      <c r="T21" s="139">
        <v>419.08</v>
      </c>
      <c r="U21" s="139">
        <v>453.75</v>
      </c>
      <c r="V21" s="139">
        <v>436.41</v>
      </c>
      <c r="W21" s="139">
        <v>419.08</v>
      </c>
      <c r="X21" s="139">
        <v>544.5</v>
      </c>
      <c r="Y21" s="139">
        <v>523.70000000000005</v>
      </c>
      <c r="Z21" s="139">
        <v>502.9</v>
      </c>
      <c r="AA21" s="139">
        <v>544.5</v>
      </c>
      <c r="AB21" s="139">
        <v>523.70000000000005</v>
      </c>
      <c r="AC21" s="139">
        <v>502.9</v>
      </c>
      <c r="AD21" s="139">
        <v>544.5</v>
      </c>
      <c r="AE21" s="139">
        <v>523.70000000000005</v>
      </c>
      <c r="AF21" s="139">
        <v>502.9</v>
      </c>
      <c r="AG21" s="139">
        <v>499.12</v>
      </c>
      <c r="AH21" s="139">
        <v>480.05</v>
      </c>
      <c r="AI21" s="139">
        <v>460.99</v>
      </c>
      <c r="AJ21" s="139">
        <v>453.75</v>
      </c>
      <c r="AK21" s="139">
        <v>436.41</v>
      </c>
      <c r="AL21" s="139">
        <v>419.08</v>
      </c>
      <c r="AM21" t="str">
        <f t="shared" si="0"/>
        <v>si</v>
      </c>
    </row>
    <row r="22" spans="1:39" x14ac:dyDescent="0.25">
      <c r="A22" s="14">
        <v>2017</v>
      </c>
      <c r="B22" s="14" t="s">
        <v>28</v>
      </c>
      <c r="C22" s="139">
        <v>206.68</v>
      </c>
      <c r="D22" s="139">
        <v>198.93</v>
      </c>
      <c r="E22" s="139">
        <v>191.06</v>
      </c>
      <c r="F22" s="139">
        <v>447.03</v>
      </c>
      <c r="G22" s="139">
        <v>429.69</v>
      </c>
      <c r="H22" s="139">
        <v>412.35</v>
      </c>
      <c r="I22" s="139">
        <v>258.33999999999997</v>
      </c>
      <c r="J22" s="139">
        <v>248.67</v>
      </c>
      <c r="K22" s="139">
        <v>238.82</v>
      </c>
      <c r="L22" s="139">
        <v>447.03</v>
      </c>
      <c r="M22" s="139">
        <v>429.69</v>
      </c>
      <c r="N22" s="139">
        <v>412.35</v>
      </c>
      <c r="O22" s="139">
        <v>379.98</v>
      </c>
      <c r="P22" s="139">
        <v>365.24</v>
      </c>
      <c r="Q22" s="139">
        <v>350.5</v>
      </c>
      <c r="R22" s="139">
        <v>447.03</v>
      </c>
      <c r="S22" s="139">
        <v>429.69</v>
      </c>
      <c r="T22" s="139">
        <v>412.35</v>
      </c>
      <c r="U22" s="139">
        <v>447.03</v>
      </c>
      <c r="V22" s="139">
        <v>429.69</v>
      </c>
      <c r="W22" s="139">
        <v>412.35</v>
      </c>
      <c r="X22" s="139">
        <v>536.44000000000005</v>
      </c>
      <c r="Y22" s="139">
        <v>515.63</v>
      </c>
      <c r="Z22" s="139">
        <v>494.82</v>
      </c>
      <c r="AA22" s="139">
        <v>536.44000000000005</v>
      </c>
      <c r="AB22" s="139">
        <v>515.63</v>
      </c>
      <c r="AC22" s="139">
        <v>494.82</v>
      </c>
      <c r="AD22" s="139">
        <v>536.44000000000005</v>
      </c>
      <c r="AE22" s="139">
        <v>515.63</v>
      </c>
      <c r="AF22" s="139">
        <v>494.82</v>
      </c>
      <c r="AG22" s="139">
        <v>491.73</v>
      </c>
      <c r="AH22" s="139">
        <v>472.66</v>
      </c>
      <c r="AI22" s="139">
        <v>453.58</v>
      </c>
      <c r="AJ22" s="139">
        <v>447.03</v>
      </c>
      <c r="AK22" s="139">
        <v>429.69</v>
      </c>
      <c r="AL22" s="139">
        <v>412.35</v>
      </c>
      <c r="AM22" t="str">
        <f t="shared" si="0"/>
        <v>si</v>
      </c>
    </row>
    <row r="23" spans="1:39" x14ac:dyDescent="0.25">
      <c r="A23" s="14">
        <v>2017</v>
      </c>
      <c r="B23" s="14" t="s">
        <v>29</v>
      </c>
      <c r="C23" s="139">
        <v>206.92</v>
      </c>
      <c r="D23" s="139">
        <v>199.17</v>
      </c>
      <c r="E23" s="139">
        <v>191.28</v>
      </c>
      <c r="F23" s="139">
        <v>468.82</v>
      </c>
      <c r="G23" s="139">
        <v>451.49</v>
      </c>
      <c r="H23" s="139">
        <v>434.16</v>
      </c>
      <c r="I23" s="139">
        <v>258.64</v>
      </c>
      <c r="J23" s="139">
        <v>248.96</v>
      </c>
      <c r="K23" s="139">
        <v>239.1</v>
      </c>
      <c r="L23" s="139">
        <v>468.82</v>
      </c>
      <c r="M23" s="139">
        <v>451.49</v>
      </c>
      <c r="N23" s="139">
        <v>434.16</v>
      </c>
      <c r="O23" s="139">
        <v>398.49</v>
      </c>
      <c r="P23" s="139">
        <v>383.77</v>
      </c>
      <c r="Q23" s="139">
        <v>369.04</v>
      </c>
      <c r="R23" s="139">
        <v>468.82</v>
      </c>
      <c r="S23" s="139">
        <v>451.49</v>
      </c>
      <c r="T23" s="139">
        <v>434.16</v>
      </c>
      <c r="U23" s="139">
        <v>468.82</v>
      </c>
      <c r="V23" s="139">
        <v>451.49</v>
      </c>
      <c r="W23" s="139">
        <v>434.16</v>
      </c>
      <c r="X23" s="139">
        <v>562.58000000000004</v>
      </c>
      <c r="Y23" s="139">
        <v>541.79</v>
      </c>
      <c r="Z23" s="139">
        <v>520.99</v>
      </c>
      <c r="AA23" s="139">
        <v>562.58000000000004</v>
      </c>
      <c r="AB23" s="139">
        <v>541.79</v>
      </c>
      <c r="AC23" s="139">
        <v>520.99</v>
      </c>
      <c r="AD23" s="139">
        <v>562.58000000000004</v>
      </c>
      <c r="AE23" s="139">
        <v>541.79</v>
      </c>
      <c r="AF23" s="139">
        <v>520.99</v>
      </c>
      <c r="AG23" s="139">
        <v>515.70000000000005</v>
      </c>
      <c r="AH23" s="139">
        <v>496.64</v>
      </c>
      <c r="AI23" s="139">
        <v>477.58</v>
      </c>
      <c r="AJ23" s="139">
        <v>468.82</v>
      </c>
      <c r="AK23" s="139">
        <v>451.49</v>
      </c>
      <c r="AL23" s="139">
        <v>434.16</v>
      </c>
      <c r="AM23" t="str">
        <f t="shared" si="0"/>
        <v>si</v>
      </c>
    </row>
    <row r="24" spans="1:39" x14ac:dyDescent="0.25">
      <c r="A24" s="14">
        <v>2017</v>
      </c>
      <c r="B24" s="14" t="s">
        <v>30</v>
      </c>
      <c r="C24" s="139">
        <v>206.81</v>
      </c>
      <c r="D24" s="139">
        <v>199.06</v>
      </c>
      <c r="E24" s="139">
        <v>191.18</v>
      </c>
      <c r="F24" s="139">
        <v>473.08</v>
      </c>
      <c r="G24" s="139">
        <v>455.67</v>
      </c>
      <c r="H24" s="139">
        <v>438.25</v>
      </c>
      <c r="I24" s="139">
        <v>258.51</v>
      </c>
      <c r="J24" s="139">
        <v>248.83</v>
      </c>
      <c r="K24" s="139">
        <v>238.98</v>
      </c>
      <c r="L24" s="139">
        <v>473.08</v>
      </c>
      <c r="M24" s="139">
        <v>455.67</v>
      </c>
      <c r="N24" s="139">
        <v>438.25</v>
      </c>
      <c r="O24" s="139">
        <v>402.12</v>
      </c>
      <c r="P24" s="139">
        <v>387.32</v>
      </c>
      <c r="Q24" s="139">
        <v>372.51</v>
      </c>
      <c r="R24" s="139">
        <v>473.08</v>
      </c>
      <c r="S24" s="139">
        <v>455.67</v>
      </c>
      <c r="T24" s="139">
        <v>438.25</v>
      </c>
      <c r="U24" s="139">
        <v>473.08</v>
      </c>
      <c r="V24" s="139">
        <v>455.67</v>
      </c>
      <c r="W24" s="139">
        <v>438.25</v>
      </c>
      <c r="X24" s="139">
        <v>567.70000000000005</v>
      </c>
      <c r="Y24" s="139">
        <v>546.79999999999995</v>
      </c>
      <c r="Z24" s="139">
        <v>525.9</v>
      </c>
      <c r="AA24" s="139">
        <v>567.70000000000005</v>
      </c>
      <c r="AB24" s="139">
        <v>546.79999999999995</v>
      </c>
      <c r="AC24" s="139">
        <v>525.9</v>
      </c>
      <c r="AD24" s="139">
        <v>567.70000000000005</v>
      </c>
      <c r="AE24" s="139">
        <v>546.79999999999995</v>
      </c>
      <c r="AF24" s="139">
        <v>525.9</v>
      </c>
      <c r="AG24" s="139">
        <v>520.39</v>
      </c>
      <c r="AH24" s="139">
        <v>501.23</v>
      </c>
      <c r="AI24" s="139">
        <v>482.08</v>
      </c>
      <c r="AJ24" s="139">
        <v>473.08</v>
      </c>
      <c r="AK24" s="139">
        <v>455.67</v>
      </c>
      <c r="AL24" s="139">
        <v>438.25</v>
      </c>
      <c r="AM24" t="str">
        <f t="shared" si="0"/>
        <v>si</v>
      </c>
    </row>
    <row r="25" spans="1:39" x14ac:dyDescent="0.25">
      <c r="A25" s="14">
        <v>2017</v>
      </c>
      <c r="B25" s="14" t="s">
        <v>31</v>
      </c>
      <c r="C25" s="139">
        <v>207.1</v>
      </c>
      <c r="D25" s="139">
        <v>199.34</v>
      </c>
      <c r="E25" s="139">
        <v>191.44</v>
      </c>
      <c r="F25" s="139">
        <v>462.25</v>
      </c>
      <c r="G25" s="139">
        <v>444.81</v>
      </c>
      <c r="H25" s="139">
        <v>427.37</v>
      </c>
      <c r="I25" s="139">
        <v>258.87</v>
      </c>
      <c r="J25" s="139">
        <v>249.17</v>
      </c>
      <c r="K25" s="139">
        <v>239.3</v>
      </c>
      <c r="L25" s="139">
        <v>462.25</v>
      </c>
      <c r="M25" s="139">
        <v>444.81</v>
      </c>
      <c r="N25" s="139">
        <v>427.37</v>
      </c>
      <c r="O25" s="139">
        <v>392.92</v>
      </c>
      <c r="P25" s="139">
        <v>378.09</v>
      </c>
      <c r="Q25" s="139">
        <v>363.26</v>
      </c>
      <c r="R25" s="139">
        <v>462.25</v>
      </c>
      <c r="S25" s="139">
        <v>444.81</v>
      </c>
      <c r="T25" s="139">
        <v>427.37</v>
      </c>
      <c r="U25" s="139">
        <v>462.25</v>
      </c>
      <c r="V25" s="139">
        <v>444.81</v>
      </c>
      <c r="W25" s="139">
        <v>427.37</v>
      </c>
      <c r="X25" s="139">
        <v>554.71</v>
      </c>
      <c r="Y25" s="139">
        <v>533.77</v>
      </c>
      <c r="Z25" s="139">
        <v>512.84</v>
      </c>
      <c r="AA25" s="139">
        <v>554.71</v>
      </c>
      <c r="AB25" s="139">
        <v>533.77</v>
      </c>
      <c r="AC25" s="139">
        <v>512.84</v>
      </c>
      <c r="AD25" s="139">
        <v>554.71</v>
      </c>
      <c r="AE25" s="139">
        <v>533.77</v>
      </c>
      <c r="AF25" s="139">
        <v>512.84</v>
      </c>
      <c r="AG25" s="139">
        <v>508.48</v>
      </c>
      <c r="AH25" s="139">
        <v>489.29</v>
      </c>
      <c r="AI25" s="139">
        <v>470.1</v>
      </c>
      <c r="AJ25" s="139">
        <v>462.25</v>
      </c>
      <c r="AK25" s="139">
        <v>444.81</v>
      </c>
      <c r="AL25" s="139">
        <v>427.37</v>
      </c>
      <c r="AM25" t="str">
        <f t="shared" si="0"/>
        <v>si</v>
      </c>
    </row>
    <row r="26" spans="1:39" x14ac:dyDescent="0.25">
      <c r="A26" s="14">
        <v>2017</v>
      </c>
      <c r="B26" s="14" t="s">
        <v>32</v>
      </c>
      <c r="C26" s="139">
        <v>207.19</v>
      </c>
      <c r="D26" s="139">
        <v>199.43</v>
      </c>
      <c r="E26" s="139">
        <v>191.53</v>
      </c>
      <c r="F26" s="139">
        <v>469.42</v>
      </c>
      <c r="G26" s="139">
        <v>451.99</v>
      </c>
      <c r="H26" s="139">
        <v>434.57</v>
      </c>
      <c r="I26" s="139">
        <v>258.98</v>
      </c>
      <c r="J26" s="139">
        <v>249.28</v>
      </c>
      <c r="K26" s="139">
        <v>239.41</v>
      </c>
      <c r="L26" s="139">
        <v>469.42</v>
      </c>
      <c r="M26" s="139">
        <v>451.99</v>
      </c>
      <c r="N26" s="139">
        <v>434.57</v>
      </c>
      <c r="O26" s="139">
        <v>399.01</v>
      </c>
      <c r="P26" s="139">
        <v>384.19</v>
      </c>
      <c r="Q26" s="139">
        <v>369.38</v>
      </c>
      <c r="R26" s="139">
        <v>469.42</v>
      </c>
      <c r="S26" s="139">
        <v>451.99</v>
      </c>
      <c r="T26" s="139">
        <v>434.57</v>
      </c>
      <c r="U26" s="139">
        <v>469.42</v>
      </c>
      <c r="V26" s="139">
        <v>451.99</v>
      </c>
      <c r="W26" s="139">
        <v>434.57</v>
      </c>
      <c r="X26" s="139">
        <v>563.29999999999995</v>
      </c>
      <c r="Y26" s="139">
        <v>542.39</v>
      </c>
      <c r="Z26" s="139">
        <v>521.48</v>
      </c>
      <c r="AA26" s="139">
        <v>563.29999999999995</v>
      </c>
      <c r="AB26" s="139">
        <v>542.39</v>
      </c>
      <c r="AC26" s="139">
        <v>521.48</v>
      </c>
      <c r="AD26" s="139">
        <v>563.29999999999995</v>
      </c>
      <c r="AE26" s="139">
        <v>542.39</v>
      </c>
      <c r="AF26" s="139">
        <v>521.48</v>
      </c>
      <c r="AG26" s="139">
        <v>516.36</v>
      </c>
      <c r="AH26" s="139">
        <v>497.19</v>
      </c>
      <c r="AI26" s="139">
        <v>478.02</v>
      </c>
      <c r="AJ26" s="139">
        <v>469.42</v>
      </c>
      <c r="AK26" s="139">
        <v>451.99</v>
      </c>
      <c r="AL26" s="139">
        <v>434.57</v>
      </c>
      <c r="AM26" t="str">
        <f t="shared" si="0"/>
        <v>si</v>
      </c>
    </row>
    <row r="27" spans="1:39" x14ac:dyDescent="0.25">
      <c r="A27" s="14">
        <v>2017</v>
      </c>
      <c r="B27" s="14" t="s">
        <v>33</v>
      </c>
      <c r="C27" s="139">
        <v>207.19</v>
      </c>
      <c r="D27" s="139">
        <v>199.43</v>
      </c>
      <c r="E27" s="139">
        <v>191.53</v>
      </c>
      <c r="F27" s="139">
        <v>469.42</v>
      </c>
      <c r="G27" s="139">
        <v>451.99</v>
      </c>
      <c r="H27" s="139">
        <v>434.57</v>
      </c>
      <c r="I27" s="139">
        <v>258.98</v>
      </c>
      <c r="J27" s="139">
        <v>249.28</v>
      </c>
      <c r="K27" s="139">
        <v>239.41</v>
      </c>
      <c r="L27" s="139">
        <v>469.42</v>
      </c>
      <c r="M27" s="139">
        <v>451.99</v>
      </c>
      <c r="N27" s="139">
        <v>434.57</v>
      </c>
      <c r="O27" s="139">
        <v>399.01</v>
      </c>
      <c r="P27" s="139">
        <v>384.19</v>
      </c>
      <c r="Q27" s="139">
        <v>369.38</v>
      </c>
      <c r="R27" s="139">
        <v>469.42</v>
      </c>
      <c r="S27" s="139">
        <v>451.99</v>
      </c>
      <c r="T27" s="139">
        <v>434.57</v>
      </c>
      <c r="U27" s="139">
        <v>469.42</v>
      </c>
      <c r="V27" s="139">
        <v>451.99</v>
      </c>
      <c r="W27" s="139">
        <v>434.57</v>
      </c>
      <c r="X27" s="139">
        <v>563.29999999999995</v>
      </c>
      <c r="Y27" s="139">
        <v>542.39</v>
      </c>
      <c r="Z27" s="139">
        <v>521.48</v>
      </c>
      <c r="AA27" s="139">
        <v>563.29999999999995</v>
      </c>
      <c r="AB27" s="139">
        <v>542.39</v>
      </c>
      <c r="AC27" s="139">
        <v>521.48</v>
      </c>
      <c r="AD27" s="139">
        <v>563.29999999999995</v>
      </c>
      <c r="AE27" s="139">
        <v>542.39</v>
      </c>
      <c r="AF27" s="139">
        <v>521.48</v>
      </c>
      <c r="AG27" s="139">
        <v>516.36</v>
      </c>
      <c r="AH27" s="139">
        <v>497.19</v>
      </c>
      <c r="AI27" s="139">
        <v>478.02</v>
      </c>
      <c r="AJ27" s="139">
        <v>469.42</v>
      </c>
      <c r="AK27" s="139">
        <v>451.99</v>
      </c>
      <c r="AL27" s="139">
        <v>434.57</v>
      </c>
      <c r="AM27" t="str">
        <f t="shared" si="0"/>
        <v>si</v>
      </c>
    </row>
    <row r="28" spans="1:39" x14ac:dyDescent="0.25">
      <c r="A28" s="14">
        <v>2017</v>
      </c>
      <c r="B28" s="14" t="s">
        <v>34</v>
      </c>
      <c r="C28" s="139">
        <v>207.56</v>
      </c>
      <c r="D28" s="139">
        <v>199.79</v>
      </c>
      <c r="E28" s="139">
        <v>191.87</v>
      </c>
      <c r="F28" s="139">
        <v>470.6</v>
      </c>
      <c r="G28" s="139">
        <v>452.96</v>
      </c>
      <c r="H28" s="139">
        <v>435.32</v>
      </c>
      <c r="I28" s="139">
        <v>259.45</v>
      </c>
      <c r="J28" s="139">
        <v>249.73</v>
      </c>
      <c r="K28" s="139">
        <v>239.84</v>
      </c>
      <c r="L28" s="139">
        <v>470.6</v>
      </c>
      <c r="M28" s="139">
        <v>452.96</v>
      </c>
      <c r="N28" s="139">
        <v>435.32</v>
      </c>
      <c r="O28" s="139">
        <v>400.01</v>
      </c>
      <c r="P28" s="139">
        <v>385.01</v>
      </c>
      <c r="Q28" s="139">
        <v>370.02</v>
      </c>
      <c r="R28" s="139">
        <v>470.6</v>
      </c>
      <c r="S28" s="139">
        <v>452.96</v>
      </c>
      <c r="T28" s="139">
        <v>435.32</v>
      </c>
      <c r="U28" s="139">
        <v>470.6</v>
      </c>
      <c r="V28" s="139">
        <v>452.96</v>
      </c>
      <c r="W28" s="139">
        <v>435.32</v>
      </c>
      <c r="X28" s="139">
        <v>564.72</v>
      </c>
      <c r="Y28" s="139">
        <v>543.54999999999995</v>
      </c>
      <c r="Z28" s="139">
        <v>522.38</v>
      </c>
      <c r="AA28" s="139">
        <v>564.72</v>
      </c>
      <c r="AB28" s="139">
        <v>543.54999999999995</v>
      </c>
      <c r="AC28" s="139">
        <v>522.38</v>
      </c>
      <c r="AD28" s="139">
        <v>564.72</v>
      </c>
      <c r="AE28" s="139">
        <v>543.54999999999995</v>
      </c>
      <c r="AF28" s="139">
        <v>522.38</v>
      </c>
      <c r="AG28" s="139">
        <v>517.66</v>
      </c>
      <c r="AH28" s="139">
        <v>498.25</v>
      </c>
      <c r="AI28" s="139">
        <v>478.85</v>
      </c>
      <c r="AJ28" s="139">
        <v>470.6</v>
      </c>
      <c r="AK28" s="139">
        <v>452.96</v>
      </c>
      <c r="AL28" s="139">
        <v>435.32</v>
      </c>
      <c r="AM28" t="str">
        <f t="shared" si="0"/>
        <v>si</v>
      </c>
    </row>
    <row r="29" spans="1:39" x14ac:dyDescent="0.25">
      <c r="A29" s="14">
        <v>2018</v>
      </c>
      <c r="B29" s="14" t="s">
        <v>16</v>
      </c>
      <c r="C29" s="139">
        <v>208.36</v>
      </c>
      <c r="D29" s="139">
        <v>200.55</v>
      </c>
      <c r="E29" s="139">
        <v>192.61</v>
      </c>
      <c r="F29" s="139">
        <v>467.58</v>
      </c>
      <c r="G29" s="139">
        <v>449.91</v>
      </c>
      <c r="H29" s="139">
        <v>432.25</v>
      </c>
      <c r="I29" s="139">
        <v>260.45</v>
      </c>
      <c r="J29" s="139">
        <v>250.69</v>
      </c>
      <c r="K29" s="139">
        <v>240.76</v>
      </c>
      <c r="L29" s="139">
        <v>467.58</v>
      </c>
      <c r="M29" s="139">
        <v>449.91</v>
      </c>
      <c r="N29" s="139">
        <v>432.25</v>
      </c>
      <c r="O29" s="139">
        <v>397.44</v>
      </c>
      <c r="P29" s="139">
        <v>382.43</v>
      </c>
      <c r="Q29" s="139">
        <v>367.41</v>
      </c>
      <c r="R29" s="139">
        <v>467.58</v>
      </c>
      <c r="S29" s="139">
        <v>449.91</v>
      </c>
      <c r="T29" s="139">
        <v>432.25</v>
      </c>
      <c r="U29" s="139">
        <v>467.58</v>
      </c>
      <c r="V29" s="139">
        <v>449.91</v>
      </c>
      <c r="W29" s="139">
        <v>432.25</v>
      </c>
      <c r="X29" s="139">
        <v>561.09</v>
      </c>
      <c r="Y29" s="139">
        <v>539.9</v>
      </c>
      <c r="Z29" s="139">
        <v>518.70000000000005</v>
      </c>
      <c r="AA29" s="139">
        <v>561.09</v>
      </c>
      <c r="AB29" s="139">
        <v>539.9</v>
      </c>
      <c r="AC29" s="139">
        <v>518.70000000000005</v>
      </c>
      <c r="AD29" s="139">
        <v>561.09</v>
      </c>
      <c r="AE29" s="139">
        <v>539.9</v>
      </c>
      <c r="AF29" s="139">
        <v>518.70000000000005</v>
      </c>
      <c r="AG29" s="139">
        <v>514.34</v>
      </c>
      <c r="AH29" s="139">
        <v>494.9</v>
      </c>
      <c r="AI29" s="139">
        <v>475.47</v>
      </c>
      <c r="AJ29" s="139">
        <v>467.58</v>
      </c>
      <c r="AK29" s="139">
        <v>449.91</v>
      </c>
      <c r="AL29" s="139">
        <v>432.25</v>
      </c>
      <c r="AM29" t="str">
        <f t="shared" si="0"/>
        <v>si</v>
      </c>
    </row>
    <row r="30" spans="1:39" x14ac:dyDescent="0.25">
      <c r="A30" s="14">
        <v>2018</v>
      </c>
      <c r="B30" s="14" t="s">
        <v>22</v>
      </c>
      <c r="C30" s="139">
        <v>209.66</v>
      </c>
      <c r="D30" s="139">
        <v>201.81</v>
      </c>
      <c r="E30" s="139">
        <v>193.82</v>
      </c>
      <c r="F30" s="139">
        <v>474.47</v>
      </c>
      <c r="G30" s="139">
        <v>456.82</v>
      </c>
      <c r="H30" s="139">
        <v>439.17</v>
      </c>
      <c r="I30" s="139">
        <v>262.08</v>
      </c>
      <c r="J30" s="139">
        <v>252.26</v>
      </c>
      <c r="K30" s="139">
        <v>242.27</v>
      </c>
      <c r="L30" s="139">
        <v>474.47</v>
      </c>
      <c r="M30" s="139">
        <v>456.82</v>
      </c>
      <c r="N30" s="139">
        <v>439.17</v>
      </c>
      <c r="O30" s="139">
        <v>403.3</v>
      </c>
      <c r="P30" s="139">
        <v>388.3</v>
      </c>
      <c r="Q30" s="139">
        <v>373.3</v>
      </c>
      <c r="R30" s="139">
        <v>474.47</v>
      </c>
      <c r="S30" s="139">
        <v>456.82</v>
      </c>
      <c r="T30" s="139">
        <v>439.17</v>
      </c>
      <c r="U30" s="139">
        <v>474.47</v>
      </c>
      <c r="V30" s="139">
        <v>456.82</v>
      </c>
      <c r="W30" s="139">
        <v>439.17</v>
      </c>
      <c r="X30" s="139">
        <v>569.37</v>
      </c>
      <c r="Y30" s="139">
        <v>548.19000000000005</v>
      </c>
      <c r="Z30" s="139">
        <v>527.01</v>
      </c>
      <c r="AA30" s="139">
        <v>569.37</v>
      </c>
      <c r="AB30" s="139">
        <v>548.19000000000005</v>
      </c>
      <c r="AC30" s="139">
        <v>527.01</v>
      </c>
      <c r="AD30" s="139">
        <v>569.37</v>
      </c>
      <c r="AE30" s="139">
        <v>548.19000000000005</v>
      </c>
      <c r="AF30" s="139">
        <v>527.01</v>
      </c>
      <c r="AG30" s="139">
        <v>521.91999999999996</v>
      </c>
      <c r="AH30" s="139">
        <v>502.5</v>
      </c>
      <c r="AI30" s="139">
        <v>483.09</v>
      </c>
      <c r="AJ30" s="139">
        <v>474.47</v>
      </c>
      <c r="AK30" s="139">
        <v>456.82</v>
      </c>
      <c r="AL30" s="139">
        <v>439.17</v>
      </c>
      <c r="AM30" t="str">
        <f t="shared" si="0"/>
        <v>si</v>
      </c>
    </row>
    <row r="31" spans="1:39" x14ac:dyDescent="0.25">
      <c r="A31" s="14">
        <v>2018</v>
      </c>
      <c r="B31" s="14" t="s">
        <v>23</v>
      </c>
      <c r="C31" s="139">
        <v>211.15</v>
      </c>
      <c r="D31" s="139">
        <v>203.24</v>
      </c>
      <c r="E31" s="139">
        <v>195.19</v>
      </c>
      <c r="F31" s="139">
        <v>492.59</v>
      </c>
      <c r="G31" s="139">
        <v>474.9</v>
      </c>
      <c r="H31" s="139">
        <v>457.21</v>
      </c>
      <c r="I31" s="139">
        <v>263.93</v>
      </c>
      <c r="J31" s="139">
        <v>254.05</v>
      </c>
      <c r="K31" s="139">
        <v>243.99</v>
      </c>
      <c r="L31" s="139">
        <v>492.59</v>
      </c>
      <c r="M31" s="139">
        <v>474.9</v>
      </c>
      <c r="N31" s="139">
        <v>457.21</v>
      </c>
      <c r="O31" s="139">
        <v>418.7</v>
      </c>
      <c r="P31" s="139">
        <v>403.66</v>
      </c>
      <c r="Q31" s="139">
        <v>388.63</v>
      </c>
      <c r="R31" s="139">
        <v>492.59</v>
      </c>
      <c r="S31" s="139">
        <v>474.9</v>
      </c>
      <c r="T31" s="139">
        <v>457.21</v>
      </c>
      <c r="U31" s="139">
        <v>492.59</v>
      </c>
      <c r="V31" s="139">
        <v>474.9</v>
      </c>
      <c r="W31" s="139">
        <v>457.21</v>
      </c>
      <c r="X31" s="139">
        <v>591.11</v>
      </c>
      <c r="Y31" s="139">
        <v>569.88</v>
      </c>
      <c r="Z31" s="139">
        <v>548.65</v>
      </c>
      <c r="AA31" s="139">
        <v>591.11</v>
      </c>
      <c r="AB31" s="139">
        <v>569.88</v>
      </c>
      <c r="AC31" s="139">
        <v>548.65</v>
      </c>
      <c r="AD31" s="139">
        <v>591.11</v>
      </c>
      <c r="AE31" s="139">
        <v>569.88</v>
      </c>
      <c r="AF31" s="139">
        <v>548.65</v>
      </c>
      <c r="AG31" s="139">
        <v>541.85</v>
      </c>
      <c r="AH31" s="139">
        <v>522.39</v>
      </c>
      <c r="AI31" s="139">
        <v>502.93</v>
      </c>
      <c r="AJ31" s="139">
        <v>492.59</v>
      </c>
      <c r="AK31" s="139">
        <v>474.9</v>
      </c>
      <c r="AL31" s="139">
        <v>457.21</v>
      </c>
      <c r="AM31" t="str">
        <f t="shared" si="0"/>
        <v>si</v>
      </c>
    </row>
    <row r="32" spans="1:39" x14ac:dyDescent="0.25">
      <c r="A32" s="14">
        <v>2018</v>
      </c>
      <c r="B32" s="14" t="s">
        <v>24</v>
      </c>
      <c r="C32" s="139">
        <v>211.66</v>
      </c>
      <c r="D32" s="139">
        <v>203.73</v>
      </c>
      <c r="E32" s="139">
        <v>195.66</v>
      </c>
      <c r="F32" s="139">
        <v>486.38</v>
      </c>
      <c r="G32" s="139">
        <v>468.68</v>
      </c>
      <c r="H32" s="139">
        <v>450.97</v>
      </c>
      <c r="I32" s="139">
        <v>264.57</v>
      </c>
      <c r="J32" s="139">
        <v>254.66</v>
      </c>
      <c r="K32" s="139">
        <v>244.58</v>
      </c>
      <c r="L32" s="139">
        <v>486.38</v>
      </c>
      <c r="M32" s="139">
        <v>468.68</v>
      </c>
      <c r="N32" s="139">
        <v>450.97</v>
      </c>
      <c r="O32" s="139">
        <v>413.42</v>
      </c>
      <c r="P32" s="139">
        <v>398.37</v>
      </c>
      <c r="Q32" s="139">
        <v>383.32</v>
      </c>
      <c r="R32" s="139">
        <v>486.38</v>
      </c>
      <c r="S32" s="139">
        <v>468.68</v>
      </c>
      <c r="T32" s="139">
        <v>450.97</v>
      </c>
      <c r="U32" s="139">
        <v>486.38</v>
      </c>
      <c r="V32" s="139">
        <v>468.68</v>
      </c>
      <c r="W32" s="139">
        <v>450.97</v>
      </c>
      <c r="X32" s="139">
        <v>583.66</v>
      </c>
      <c r="Y32" s="139">
        <v>562.41</v>
      </c>
      <c r="Z32" s="139">
        <v>541.16</v>
      </c>
      <c r="AA32" s="139">
        <v>583.66</v>
      </c>
      <c r="AB32" s="139">
        <v>562.41</v>
      </c>
      <c r="AC32" s="139">
        <v>541.16</v>
      </c>
      <c r="AD32" s="139">
        <v>583.66</v>
      </c>
      <c r="AE32" s="139">
        <v>562.41</v>
      </c>
      <c r="AF32" s="139">
        <v>541.16</v>
      </c>
      <c r="AG32" s="139">
        <v>535.02</v>
      </c>
      <c r="AH32" s="139">
        <v>515.54</v>
      </c>
      <c r="AI32" s="139">
        <v>496.07</v>
      </c>
      <c r="AJ32" s="139">
        <v>486.38</v>
      </c>
      <c r="AK32" s="139">
        <v>468.68</v>
      </c>
      <c r="AL32" s="139">
        <v>450.97</v>
      </c>
      <c r="AM32" t="str">
        <f t="shared" si="0"/>
        <v>si</v>
      </c>
    </row>
    <row r="33" spans="1:39" x14ac:dyDescent="0.25">
      <c r="A33" s="14">
        <v>2018</v>
      </c>
      <c r="B33" s="14" t="s">
        <v>25</v>
      </c>
      <c r="C33" s="139">
        <v>212.63</v>
      </c>
      <c r="D33" s="139">
        <v>204.67</v>
      </c>
      <c r="E33" s="139">
        <v>196.56</v>
      </c>
      <c r="F33" s="139">
        <v>473.02</v>
      </c>
      <c r="G33" s="139">
        <v>455.36</v>
      </c>
      <c r="H33" s="139">
        <v>437.69</v>
      </c>
      <c r="I33" s="139">
        <v>265.79000000000002</v>
      </c>
      <c r="J33" s="139">
        <v>255.84</v>
      </c>
      <c r="K33" s="139">
        <v>245.7</v>
      </c>
      <c r="L33" s="139">
        <v>473.02</v>
      </c>
      <c r="M33" s="139">
        <v>455.36</v>
      </c>
      <c r="N33" s="139">
        <v>437.69</v>
      </c>
      <c r="O33" s="139">
        <v>402.07</v>
      </c>
      <c r="P33" s="139">
        <v>387.05</v>
      </c>
      <c r="Q33" s="139">
        <v>372.04</v>
      </c>
      <c r="R33" s="139">
        <v>473.02</v>
      </c>
      <c r="S33" s="139">
        <v>455.36</v>
      </c>
      <c r="T33" s="139">
        <v>437.69</v>
      </c>
      <c r="U33" s="139">
        <v>473.02</v>
      </c>
      <c r="V33" s="139">
        <v>455.36</v>
      </c>
      <c r="W33" s="139">
        <v>437.69</v>
      </c>
      <c r="X33" s="139">
        <v>567.63</v>
      </c>
      <c r="Y33" s="139">
        <v>546.42999999999995</v>
      </c>
      <c r="Z33" s="139">
        <v>525.23</v>
      </c>
      <c r="AA33" s="139">
        <v>567.63</v>
      </c>
      <c r="AB33" s="139">
        <v>546.42999999999995</v>
      </c>
      <c r="AC33" s="139">
        <v>525.23</v>
      </c>
      <c r="AD33" s="139">
        <v>567.63</v>
      </c>
      <c r="AE33" s="139">
        <v>546.42999999999995</v>
      </c>
      <c r="AF33" s="139">
        <v>525.23</v>
      </c>
      <c r="AG33" s="139">
        <v>520.33000000000004</v>
      </c>
      <c r="AH33" s="139">
        <v>500.89</v>
      </c>
      <c r="AI33" s="139">
        <v>481.46</v>
      </c>
      <c r="AJ33" s="139">
        <v>473.02</v>
      </c>
      <c r="AK33" s="139">
        <v>455.36</v>
      </c>
      <c r="AL33" s="139">
        <v>437.69</v>
      </c>
      <c r="AM33" t="str">
        <f t="shared" si="0"/>
        <v>si</v>
      </c>
    </row>
    <row r="34" spans="1:39" x14ac:dyDescent="0.25">
      <c r="A34" s="14">
        <v>2018</v>
      </c>
      <c r="B34" s="14" t="s">
        <v>28</v>
      </c>
      <c r="C34" s="139">
        <v>213.17</v>
      </c>
      <c r="D34" s="139">
        <v>205.19</v>
      </c>
      <c r="E34" s="139">
        <v>197.06</v>
      </c>
      <c r="F34" s="139">
        <v>486.95</v>
      </c>
      <c r="G34" s="139">
        <v>469.12</v>
      </c>
      <c r="H34" s="139">
        <v>451.29</v>
      </c>
      <c r="I34" s="139">
        <v>266.47000000000003</v>
      </c>
      <c r="J34" s="139">
        <v>256.49</v>
      </c>
      <c r="K34" s="139">
        <v>246.33</v>
      </c>
      <c r="L34" s="139">
        <v>486.95</v>
      </c>
      <c r="M34" s="139">
        <v>469.12</v>
      </c>
      <c r="N34" s="139">
        <v>451.29</v>
      </c>
      <c r="O34" s="139">
        <v>413.91</v>
      </c>
      <c r="P34" s="139">
        <v>398.75</v>
      </c>
      <c r="Q34" s="139">
        <v>383.6</v>
      </c>
      <c r="R34" s="139">
        <v>486.95</v>
      </c>
      <c r="S34" s="139">
        <v>469.12</v>
      </c>
      <c r="T34" s="139">
        <v>451.29</v>
      </c>
      <c r="U34" s="139">
        <v>486.95</v>
      </c>
      <c r="V34" s="139">
        <v>469.12</v>
      </c>
      <c r="W34" s="139">
        <v>451.29</v>
      </c>
      <c r="X34" s="139">
        <v>584.34</v>
      </c>
      <c r="Y34" s="139">
        <v>562.94000000000005</v>
      </c>
      <c r="Z34" s="139">
        <v>541.54999999999995</v>
      </c>
      <c r="AA34" s="139">
        <v>584.34</v>
      </c>
      <c r="AB34" s="139">
        <v>562.94000000000005</v>
      </c>
      <c r="AC34" s="139">
        <v>541.54999999999995</v>
      </c>
      <c r="AD34" s="139">
        <v>584.34</v>
      </c>
      <c r="AE34" s="139">
        <v>562.94000000000005</v>
      </c>
      <c r="AF34" s="139">
        <v>541.54999999999995</v>
      </c>
      <c r="AG34" s="139">
        <v>535.64</v>
      </c>
      <c r="AH34" s="139">
        <v>516.03</v>
      </c>
      <c r="AI34" s="139">
        <v>496.42</v>
      </c>
      <c r="AJ34" s="139">
        <v>486.95</v>
      </c>
      <c r="AK34" s="139">
        <v>469.12</v>
      </c>
      <c r="AL34" s="139">
        <v>451.29</v>
      </c>
      <c r="AM34" t="str">
        <f t="shared" si="0"/>
        <v>si</v>
      </c>
    </row>
    <row r="35" spans="1:39" x14ac:dyDescent="0.25">
      <c r="A35" s="14">
        <v>2018</v>
      </c>
      <c r="B35" s="14" t="s">
        <v>29</v>
      </c>
      <c r="C35" s="139">
        <v>213.5</v>
      </c>
      <c r="D35" s="139">
        <v>205.51</v>
      </c>
      <c r="E35" s="139">
        <v>197.37</v>
      </c>
      <c r="F35" s="139">
        <v>496.33</v>
      </c>
      <c r="G35" s="139">
        <v>478.46</v>
      </c>
      <c r="H35" s="139">
        <v>460.6</v>
      </c>
      <c r="I35" s="139">
        <v>266.88</v>
      </c>
      <c r="J35" s="139">
        <v>256.88</v>
      </c>
      <c r="K35" s="139">
        <v>246.71</v>
      </c>
      <c r="L35" s="139">
        <v>496.33</v>
      </c>
      <c r="M35" s="139">
        <v>478.46</v>
      </c>
      <c r="N35" s="139">
        <v>460.6</v>
      </c>
      <c r="O35" s="139">
        <v>421.88</v>
      </c>
      <c r="P35" s="139">
        <v>406.69</v>
      </c>
      <c r="Q35" s="139">
        <v>391.51</v>
      </c>
      <c r="R35" s="139">
        <v>496.33</v>
      </c>
      <c r="S35" s="139">
        <v>478.46</v>
      </c>
      <c r="T35" s="139">
        <v>460.6</v>
      </c>
      <c r="U35" s="139">
        <v>496.33</v>
      </c>
      <c r="V35" s="139">
        <v>478.46</v>
      </c>
      <c r="W35" s="139">
        <v>460.6</v>
      </c>
      <c r="X35" s="139">
        <v>595.59</v>
      </c>
      <c r="Y35" s="139">
        <v>574.16</v>
      </c>
      <c r="Z35" s="139">
        <v>552.72</v>
      </c>
      <c r="AA35" s="139">
        <v>595.59</v>
      </c>
      <c r="AB35" s="139">
        <v>574.16</v>
      </c>
      <c r="AC35" s="139">
        <v>552.72</v>
      </c>
      <c r="AD35" s="139">
        <v>595.59</v>
      </c>
      <c r="AE35" s="139">
        <v>574.16</v>
      </c>
      <c r="AF35" s="139">
        <v>552.72</v>
      </c>
      <c r="AG35" s="139">
        <v>545.96</v>
      </c>
      <c r="AH35" s="139">
        <v>526.30999999999995</v>
      </c>
      <c r="AI35" s="139">
        <v>506.66</v>
      </c>
      <c r="AJ35" s="139">
        <v>496.33</v>
      </c>
      <c r="AK35" s="139">
        <v>478.46</v>
      </c>
      <c r="AL35" s="139">
        <v>460.6</v>
      </c>
      <c r="AM35" t="str">
        <f t="shared" si="0"/>
        <v>si</v>
      </c>
    </row>
    <row r="36" spans="1:39" x14ac:dyDescent="0.25">
      <c r="A36" s="14">
        <v>2018</v>
      </c>
      <c r="B36" s="14" t="s">
        <v>30</v>
      </c>
      <c r="C36" s="139">
        <v>213.23</v>
      </c>
      <c r="D36" s="139">
        <v>205.25</v>
      </c>
      <c r="E36" s="139">
        <v>197.12</v>
      </c>
      <c r="F36" s="139">
        <v>495.22</v>
      </c>
      <c r="G36" s="139">
        <v>477.37</v>
      </c>
      <c r="H36" s="139">
        <v>459.53</v>
      </c>
      <c r="I36" s="139">
        <v>266.54000000000002</v>
      </c>
      <c r="J36" s="139">
        <v>256.56</v>
      </c>
      <c r="K36" s="139">
        <v>246.4</v>
      </c>
      <c r="L36" s="139">
        <v>495.22</v>
      </c>
      <c r="M36" s="139">
        <v>477.37</v>
      </c>
      <c r="N36" s="139">
        <v>459.53</v>
      </c>
      <c r="O36" s="139">
        <v>420.93</v>
      </c>
      <c r="P36" s="139">
        <v>405.77</v>
      </c>
      <c r="Q36" s="139">
        <v>390.6</v>
      </c>
      <c r="R36" s="139">
        <v>495.22</v>
      </c>
      <c r="S36" s="139">
        <v>477.37</v>
      </c>
      <c r="T36" s="139">
        <v>459.53</v>
      </c>
      <c r="U36" s="139">
        <v>495.22</v>
      </c>
      <c r="V36" s="139">
        <v>477.37</v>
      </c>
      <c r="W36" s="139">
        <v>459.53</v>
      </c>
      <c r="X36" s="139">
        <v>594.26</v>
      </c>
      <c r="Y36" s="139">
        <v>572.85</v>
      </c>
      <c r="Z36" s="139">
        <v>551.44000000000005</v>
      </c>
      <c r="AA36" s="139">
        <v>594.26</v>
      </c>
      <c r="AB36" s="139">
        <v>572.85</v>
      </c>
      <c r="AC36" s="139">
        <v>551.44000000000005</v>
      </c>
      <c r="AD36" s="139">
        <v>594.26</v>
      </c>
      <c r="AE36" s="139">
        <v>572.85</v>
      </c>
      <c r="AF36" s="139">
        <v>551.44000000000005</v>
      </c>
      <c r="AG36" s="139">
        <v>544.74</v>
      </c>
      <c r="AH36" s="139">
        <v>525.11</v>
      </c>
      <c r="AI36" s="139">
        <v>505.49</v>
      </c>
      <c r="AJ36" s="139">
        <v>495.22</v>
      </c>
      <c r="AK36" s="139">
        <v>477.37</v>
      </c>
      <c r="AL36" s="139">
        <v>459.53</v>
      </c>
      <c r="AM36" t="str">
        <f t="shared" si="0"/>
        <v>si</v>
      </c>
    </row>
    <row r="37" spans="1:39" x14ac:dyDescent="0.25">
      <c r="A37" s="14">
        <v>2018</v>
      </c>
      <c r="B37" s="14" t="s">
        <v>31</v>
      </c>
      <c r="C37" s="139">
        <v>213.49</v>
      </c>
      <c r="D37" s="139">
        <v>205.49</v>
      </c>
      <c r="E37" s="139">
        <v>197.36</v>
      </c>
      <c r="F37" s="139">
        <v>496.96</v>
      </c>
      <c r="G37" s="139">
        <v>479.09</v>
      </c>
      <c r="H37" s="139">
        <v>461.22</v>
      </c>
      <c r="I37" s="139">
        <v>266.86</v>
      </c>
      <c r="J37" s="139">
        <v>256.87</v>
      </c>
      <c r="K37" s="139">
        <v>246.69</v>
      </c>
      <c r="L37" s="139">
        <v>496.96</v>
      </c>
      <c r="M37" s="139">
        <v>479.09</v>
      </c>
      <c r="N37" s="139">
        <v>461.22</v>
      </c>
      <c r="O37" s="139">
        <v>422.42</v>
      </c>
      <c r="P37" s="139">
        <v>407.23</v>
      </c>
      <c r="Q37" s="139">
        <v>392.04</v>
      </c>
      <c r="R37" s="139">
        <v>496.96</v>
      </c>
      <c r="S37" s="139">
        <v>479.09</v>
      </c>
      <c r="T37" s="139">
        <v>461.22</v>
      </c>
      <c r="U37" s="139">
        <v>496.96</v>
      </c>
      <c r="V37" s="139">
        <v>479.09</v>
      </c>
      <c r="W37" s="139">
        <v>461.22</v>
      </c>
      <c r="X37" s="139">
        <v>596.35</v>
      </c>
      <c r="Y37" s="139">
        <v>574.91</v>
      </c>
      <c r="Z37" s="139">
        <v>553.46</v>
      </c>
      <c r="AA37" s="139">
        <v>596.35</v>
      </c>
      <c r="AB37" s="139">
        <v>574.91</v>
      </c>
      <c r="AC37" s="139">
        <v>553.46</v>
      </c>
      <c r="AD37" s="139">
        <v>596.35</v>
      </c>
      <c r="AE37" s="139">
        <v>574.91</v>
      </c>
      <c r="AF37" s="139">
        <v>553.46</v>
      </c>
      <c r="AG37" s="139">
        <v>546.66</v>
      </c>
      <c r="AH37" s="139">
        <v>527</v>
      </c>
      <c r="AI37" s="139">
        <v>507.34</v>
      </c>
      <c r="AJ37" s="139">
        <v>496.96</v>
      </c>
      <c r="AK37" s="139">
        <v>479.09</v>
      </c>
      <c r="AL37" s="139">
        <v>461.22</v>
      </c>
      <c r="AM37" t="str">
        <f t="shared" ref="AM37:AM64" si="1">IF(G37=AK37,"si","no")</f>
        <v>si</v>
      </c>
    </row>
    <row r="38" spans="1:39" x14ac:dyDescent="0.25">
      <c r="A38" s="14">
        <v>2018</v>
      </c>
      <c r="B38" s="14" t="s">
        <v>32</v>
      </c>
      <c r="C38" s="139">
        <v>213.83</v>
      </c>
      <c r="D38" s="139">
        <v>205.82</v>
      </c>
      <c r="E38" s="139">
        <v>197.68</v>
      </c>
      <c r="F38" s="139">
        <v>500.31</v>
      </c>
      <c r="G38" s="139">
        <v>482.23</v>
      </c>
      <c r="H38" s="139">
        <v>464.15</v>
      </c>
      <c r="I38" s="139">
        <v>267.29000000000002</v>
      </c>
      <c r="J38" s="139">
        <v>257.27999999999997</v>
      </c>
      <c r="K38" s="139">
        <v>247.09</v>
      </c>
      <c r="L38" s="139">
        <v>500.31</v>
      </c>
      <c r="M38" s="139">
        <v>482.23</v>
      </c>
      <c r="N38" s="139">
        <v>464.15</v>
      </c>
      <c r="O38" s="139">
        <v>425.27</v>
      </c>
      <c r="P38" s="139">
        <v>409.9</v>
      </c>
      <c r="Q38" s="139">
        <v>394.53</v>
      </c>
      <c r="R38" s="139">
        <v>500.31</v>
      </c>
      <c r="S38" s="139">
        <v>482.23</v>
      </c>
      <c r="T38" s="139">
        <v>464.15</v>
      </c>
      <c r="U38" s="139">
        <v>500.31</v>
      </c>
      <c r="V38" s="139">
        <v>482.23</v>
      </c>
      <c r="W38" s="139">
        <v>464.15</v>
      </c>
      <c r="X38" s="139">
        <v>600.38</v>
      </c>
      <c r="Y38" s="139">
        <v>578.67999999999995</v>
      </c>
      <c r="Z38" s="139">
        <v>556.98</v>
      </c>
      <c r="AA38" s="139">
        <v>600.38</v>
      </c>
      <c r="AB38" s="139">
        <v>578.67999999999995</v>
      </c>
      <c r="AC38" s="139">
        <v>556.98</v>
      </c>
      <c r="AD38" s="139">
        <v>600.38</v>
      </c>
      <c r="AE38" s="139">
        <v>578.67999999999995</v>
      </c>
      <c r="AF38" s="139">
        <v>556.98</v>
      </c>
      <c r="AG38" s="139">
        <v>550.35</v>
      </c>
      <c r="AH38" s="139">
        <v>530.45000000000005</v>
      </c>
      <c r="AI38" s="139">
        <v>510.56</v>
      </c>
      <c r="AJ38" s="139">
        <v>500.31</v>
      </c>
      <c r="AK38" s="139">
        <v>482.23</v>
      </c>
      <c r="AL38" s="139">
        <v>464.15</v>
      </c>
      <c r="AM38" t="str">
        <f t="shared" si="1"/>
        <v>si</v>
      </c>
    </row>
    <row r="39" spans="1:39" x14ac:dyDescent="0.25">
      <c r="A39" s="14">
        <v>2018</v>
      </c>
      <c r="B39" s="14" t="s">
        <v>33</v>
      </c>
      <c r="C39" s="139">
        <v>214.09</v>
      </c>
      <c r="D39" s="139">
        <v>206.07</v>
      </c>
      <c r="E39" s="139">
        <v>197.91</v>
      </c>
      <c r="F39" s="139">
        <v>509.8</v>
      </c>
      <c r="G39" s="139">
        <v>491.59</v>
      </c>
      <c r="H39" s="139">
        <v>473.38</v>
      </c>
      <c r="I39" s="139">
        <v>267.61</v>
      </c>
      <c r="J39" s="139">
        <v>257.58999999999997</v>
      </c>
      <c r="K39" s="139">
        <v>247.39</v>
      </c>
      <c r="L39" s="139">
        <v>509.8</v>
      </c>
      <c r="M39" s="139">
        <v>491.59</v>
      </c>
      <c r="N39" s="139">
        <v>473.38</v>
      </c>
      <c r="O39" s="139">
        <v>433.33</v>
      </c>
      <c r="P39" s="139">
        <v>417.85</v>
      </c>
      <c r="Q39" s="139">
        <v>402.37</v>
      </c>
      <c r="R39" s="139">
        <v>509.8</v>
      </c>
      <c r="S39" s="139">
        <v>491.59</v>
      </c>
      <c r="T39" s="139">
        <v>473.38</v>
      </c>
      <c r="U39" s="139">
        <v>509.8</v>
      </c>
      <c r="V39" s="139">
        <v>491.59</v>
      </c>
      <c r="W39" s="139">
        <v>473.38</v>
      </c>
      <c r="X39" s="139">
        <v>611.76</v>
      </c>
      <c r="Y39" s="139">
        <v>589.91</v>
      </c>
      <c r="Z39" s="139">
        <v>568.04999999999995</v>
      </c>
      <c r="AA39" s="139">
        <v>611.76</v>
      </c>
      <c r="AB39" s="139">
        <v>589.91</v>
      </c>
      <c r="AC39" s="139">
        <v>568.04999999999995</v>
      </c>
      <c r="AD39" s="139">
        <v>611.76</v>
      </c>
      <c r="AE39" s="139">
        <v>589.91</v>
      </c>
      <c r="AF39" s="139">
        <v>568.04999999999995</v>
      </c>
      <c r="AG39" s="139">
        <v>560.78</v>
      </c>
      <c r="AH39" s="139">
        <v>540.75</v>
      </c>
      <c r="AI39" s="139">
        <v>520.71</v>
      </c>
      <c r="AJ39" s="139">
        <v>509.8</v>
      </c>
      <c r="AK39" s="139">
        <v>491.59</v>
      </c>
      <c r="AL39" s="139">
        <v>473.38</v>
      </c>
      <c r="AM39" t="str">
        <f t="shared" si="1"/>
        <v>si</v>
      </c>
    </row>
    <row r="40" spans="1:39" x14ac:dyDescent="0.25">
      <c r="A40" s="14">
        <v>2018</v>
      </c>
      <c r="B40" s="14" t="s">
        <v>34</v>
      </c>
      <c r="C40" s="139">
        <v>214.34</v>
      </c>
      <c r="D40" s="139">
        <v>206.32</v>
      </c>
      <c r="E40" s="139">
        <v>198.14</v>
      </c>
      <c r="F40" s="139">
        <v>498.36</v>
      </c>
      <c r="G40" s="139">
        <v>480.13</v>
      </c>
      <c r="H40" s="139">
        <v>461.9</v>
      </c>
      <c r="I40" s="139">
        <v>267.93</v>
      </c>
      <c r="J40" s="139">
        <v>257.89</v>
      </c>
      <c r="K40" s="139">
        <v>247.68</v>
      </c>
      <c r="L40" s="139">
        <v>498.36</v>
      </c>
      <c r="M40" s="139">
        <v>480.13</v>
      </c>
      <c r="N40" s="139">
        <v>461.9</v>
      </c>
      <c r="O40" s="139">
        <v>423.6</v>
      </c>
      <c r="P40" s="139">
        <v>408.11</v>
      </c>
      <c r="Q40" s="139">
        <v>392.62</v>
      </c>
      <c r="R40" s="139">
        <v>498.36</v>
      </c>
      <c r="S40" s="139">
        <v>480.13</v>
      </c>
      <c r="T40" s="139">
        <v>461.9</v>
      </c>
      <c r="U40" s="139">
        <v>498.36</v>
      </c>
      <c r="V40" s="139">
        <v>480.13</v>
      </c>
      <c r="W40" s="139">
        <v>461.9</v>
      </c>
      <c r="X40" s="139">
        <v>598.03</v>
      </c>
      <c r="Y40" s="139">
        <v>576.15</v>
      </c>
      <c r="Z40" s="139">
        <v>554.28</v>
      </c>
      <c r="AA40" s="139">
        <v>598.03</v>
      </c>
      <c r="AB40" s="139">
        <v>576.15</v>
      </c>
      <c r="AC40" s="139">
        <v>554.28</v>
      </c>
      <c r="AD40" s="139">
        <v>598.03</v>
      </c>
      <c r="AE40" s="139">
        <v>576.15</v>
      </c>
      <c r="AF40" s="139">
        <v>554.28</v>
      </c>
      <c r="AG40" s="139">
        <v>548.19000000000005</v>
      </c>
      <c r="AH40" s="139">
        <v>528.14</v>
      </c>
      <c r="AI40" s="139">
        <v>508.09</v>
      </c>
      <c r="AJ40" s="139">
        <v>498.36</v>
      </c>
      <c r="AK40" s="139">
        <v>480.13</v>
      </c>
      <c r="AL40" s="139">
        <v>461.9</v>
      </c>
      <c r="AM40" t="str">
        <f t="shared" si="1"/>
        <v>si</v>
      </c>
    </row>
    <row r="41" spans="1:39" x14ac:dyDescent="0.25">
      <c r="A41" s="14">
        <v>2019</v>
      </c>
      <c r="B41" s="14" t="s">
        <v>16</v>
      </c>
      <c r="C41" s="139">
        <v>214.99</v>
      </c>
      <c r="D41" s="139">
        <v>206.94</v>
      </c>
      <c r="E41" s="139">
        <v>198.74</v>
      </c>
      <c r="F41" s="139">
        <v>501.74</v>
      </c>
      <c r="G41" s="139">
        <v>483.53</v>
      </c>
      <c r="H41" s="139">
        <v>465.32</v>
      </c>
      <c r="I41" s="139">
        <v>268.74</v>
      </c>
      <c r="J41" s="139">
        <v>258.67</v>
      </c>
      <c r="K41" s="139">
        <v>248.43</v>
      </c>
      <c r="L41" s="139">
        <v>501.74</v>
      </c>
      <c r="M41" s="139">
        <v>483.53</v>
      </c>
      <c r="N41" s="139">
        <v>465.32</v>
      </c>
      <c r="O41" s="139">
        <v>426.48</v>
      </c>
      <c r="P41" s="139">
        <v>411</v>
      </c>
      <c r="Q41" s="139">
        <v>395.52</v>
      </c>
      <c r="R41" s="139">
        <v>501.74</v>
      </c>
      <c r="S41" s="139">
        <v>483.53</v>
      </c>
      <c r="T41" s="139">
        <v>465.32</v>
      </c>
      <c r="U41" s="139">
        <v>501.74</v>
      </c>
      <c r="V41" s="139">
        <v>483.53</v>
      </c>
      <c r="W41" s="139">
        <v>465.32</v>
      </c>
      <c r="X41" s="139">
        <v>602.08000000000004</v>
      </c>
      <c r="Y41" s="139">
        <v>580.23</v>
      </c>
      <c r="Z41" s="139">
        <v>558.38</v>
      </c>
      <c r="AA41" s="139">
        <v>602.08000000000004</v>
      </c>
      <c r="AB41" s="139">
        <v>580.23</v>
      </c>
      <c r="AC41" s="139">
        <v>558.38</v>
      </c>
      <c r="AD41" s="139">
        <v>602.08000000000004</v>
      </c>
      <c r="AE41" s="139">
        <v>580.23</v>
      </c>
      <c r="AF41" s="139">
        <v>558.38</v>
      </c>
      <c r="AG41" s="139">
        <v>551.91</v>
      </c>
      <c r="AH41" s="139">
        <v>531.88</v>
      </c>
      <c r="AI41" s="139">
        <v>511.85</v>
      </c>
      <c r="AJ41" s="139">
        <v>501.74</v>
      </c>
      <c r="AK41" s="139">
        <v>483.53</v>
      </c>
      <c r="AL41" s="139">
        <v>465.32</v>
      </c>
      <c r="AM41" t="str">
        <f t="shared" si="1"/>
        <v>si</v>
      </c>
    </row>
    <row r="42" spans="1:39" x14ac:dyDescent="0.25">
      <c r="A42" s="14">
        <v>2019</v>
      </c>
      <c r="B42" s="14" t="s">
        <v>22</v>
      </c>
      <c r="C42" s="139">
        <v>216.28</v>
      </c>
      <c r="D42" s="139">
        <v>208.18</v>
      </c>
      <c r="E42" s="139">
        <v>199.93</v>
      </c>
      <c r="F42" s="139">
        <v>512.42999999999995</v>
      </c>
      <c r="G42" s="139">
        <v>494.18</v>
      </c>
      <c r="H42" s="139">
        <v>475.93</v>
      </c>
      <c r="I42" s="139">
        <v>270.35000000000002</v>
      </c>
      <c r="J42" s="139">
        <v>260.22000000000003</v>
      </c>
      <c r="K42" s="139">
        <v>249.92</v>
      </c>
      <c r="L42" s="139">
        <v>512.42999999999995</v>
      </c>
      <c r="M42" s="139">
        <v>494.18</v>
      </c>
      <c r="N42" s="139">
        <v>475.93</v>
      </c>
      <c r="O42" s="139">
        <v>435.57</v>
      </c>
      <c r="P42" s="139">
        <v>420.05</v>
      </c>
      <c r="Q42" s="139">
        <v>404.54</v>
      </c>
      <c r="R42" s="139">
        <v>512.42999999999995</v>
      </c>
      <c r="S42" s="139">
        <v>494.18</v>
      </c>
      <c r="T42" s="139">
        <v>475.93</v>
      </c>
      <c r="U42" s="139">
        <v>512.42999999999995</v>
      </c>
      <c r="V42" s="139">
        <v>494.18</v>
      </c>
      <c r="W42" s="139">
        <v>475.93</v>
      </c>
      <c r="X42" s="139">
        <v>614.91999999999996</v>
      </c>
      <c r="Y42" s="139">
        <v>593.02</v>
      </c>
      <c r="Z42" s="139">
        <v>571.11</v>
      </c>
      <c r="AA42" s="139">
        <v>614.91999999999996</v>
      </c>
      <c r="AB42" s="139">
        <v>593.02</v>
      </c>
      <c r="AC42" s="139">
        <v>571.11</v>
      </c>
      <c r="AD42" s="139">
        <v>614.91999999999996</v>
      </c>
      <c r="AE42" s="139">
        <v>593.02</v>
      </c>
      <c r="AF42" s="139">
        <v>571.11</v>
      </c>
      <c r="AG42" s="139">
        <v>563.66999999999996</v>
      </c>
      <c r="AH42" s="139">
        <v>543.6</v>
      </c>
      <c r="AI42" s="139">
        <v>523.52</v>
      </c>
      <c r="AJ42" s="139">
        <v>512.42999999999995</v>
      </c>
      <c r="AK42" s="139">
        <v>494.18</v>
      </c>
      <c r="AL42" s="139">
        <v>475.93</v>
      </c>
      <c r="AM42" t="str">
        <f t="shared" si="1"/>
        <v>si</v>
      </c>
    </row>
    <row r="43" spans="1:39" x14ac:dyDescent="0.25">
      <c r="A43" s="14">
        <v>2019</v>
      </c>
      <c r="B43" s="14" t="s">
        <v>23</v>
      </c>
      <c r="C43" s="139">
        <v>217.53</v>
      </c>
      <c r="D43" s="139">
        <v>209.38</v>
      </c>
      <c r="E43" s="139">
        <v>201.09</v>
      </c>
      <c r="F43" s="139">
        <v>534.86</v>
      </c>
      <c r="G43" s="139">
        <v>516.58000000000004</v>
      </c>
      <c r="H43" s="139">
        <v>498.29</v>
      </c>
      <c r="I43" s="139">
        <v>271.91000000000003</v>
      </c>
      <c r="J43" s="139">
        <v>261.72000000000003</v>
      </c>
      <c r="K43" s="139">
        <v>251.36</v>
      </c>
      <c r="L43" s="139">
        <v>534.86</v>
      </c>
      <c r="M43" s="139">
        <v>516.58000000000004</v>
      </c>
      <c r="N43" s="139">
        <v>498.29</v>
      </c>
      <c r="O43" s="139">
        <v>454.63</v>
      </c>
      <c r="P43" s="139">
        <v>439.09</v>
      </c>
      <c r="Q43" s="139">
        <v>423.55</v>
      </c>
      <c r="R43" s="139">
        <v>534.86</v>
      </c>
      <c r="S43" s="139">
        <v>516.58000000000004</v>
      </c>
      <c r="T43" s="139">
        <v>498.29</v>
      </c>
      <c r="U43" s="139">
        <v>534.86</v>
      </c>
      <c r="V43" s="139">
        <v>516.58000000000004</v>
      </c>
      <c r="W43" s="139">
        <v>498.29</v>
      </c>
      <c r="X43" s="139">
        <v>641.83000000000004</v>
      </c>
      <c r="Y43" s="139">
        <v>619.89</v>
      </c>
      <c r="Z43" s="139">
        <v>597.95000000000005</v>
      </c>
      <c r="AA43" s="139">
        <v>641.83000000000004</v>
      </c>
      <c r="AB43" s="139">
        <v>619.89</v>
      </c>
      <c r="AC43" s="139">
        <v>597.95000000000005</v>
      </c>
      <c r="AD43" s="139">
        <v>641.83000000000004</v>
      </c>
      <c r="AE43" s="139">
        <v>619.89</v>
      </c>
      <c r="AF43" s="139">
        <v>597.95000000000005</v>
      </c>
      <c r="AG43" s="139">
        <v>588.35</v>
      </c>
      <c r="AH43" s="139">
        <v>568.23</v>
      </c>
      <c r="AI43" s="139">
        <v>548.12</v>
      </c>
      <c r="AJ43" s="139">
        <v>534.86</v>
      </c>
      <c r="AK43" s="139">
        <v>516.58000000000004</v>
      </c>
      <c r="AL43" s="139">
        <v>498.29</v>
      </c>
      <c r="AM43" t="str">
        <f t="shared" si="1"/>
        <v>si</v>
      </c>
    </row>
    <row r="44" spans="1:39" x14ac:dyDescent="0.25">
      <c r="A44" s="14">
        <v>2019</v>
      </c>
      <c r="B44" s="14" t="s">
        <v>24</v>
      </c>
      <c r="C44" s="139">
        <v>218.47</v>
      </c>
      <c r="D44" s="139">
        <v>210.29</v>
      </c>
      <c r="E44" s="139">
        <v>201.96</v>
      </c>
      <c r="F44" s="139">
        <v>523.29</v>
      </c>
      <c r="G44" s="139">
        <v>504.94</v>
      </c>
      <c r="H44" s="139">
        <v>486.59</v>
      </c>
      <c r="I44" s="139">
        <v>273.08999999999997</v>
      </c>
      <c r="J44" s="139">
        <v>262.86</v>
      </c>
      <c r="K44" s="139">
        <v>252.45</v>
      </c>
      <c r="L44" s="139">
        <v>523.29</v>
      </c>
      <c r="M44" s="139">
        <v>504.94</v>
      </c>
      <c r="N44" s="139">
        <v>486.59</v>
      </c>
      <c r="O44" s="139">
        <v>444.79</v>
      </c>
      <c r="P44" s="139">
        <v>429.2</v>
      </c>
      <c r="Q44" s="139">
        <v>413.6</v>
      </c>
      <c r="R44" s="139">
        <v>523.29</v>
      </c>
      <c r="S44" s="139">
        <v>504.94</v>
      </c>
      <c r="T44" s="139">
        <v>486.59</v>
      </c>
      <c r="U44" s="139">
        <v>523.29</v>
      </c>
      <c r="V44" s="139">
        <v>504.94</v>
      </c>
      <c r="W44" s="139">
        <v>486.59</v>
      </c>
      <c r="X44" s="139">
        <v>627.95000000000005</v>
      </c>
      <c r="Y44" s="139">
        <v>605.91999999999996</v>
      </c>
      <c r="Z44" s="139">
        <v>583.9</v>
      </c>
      <c r="AA44" s="139">
        <v>627.95000000000005</v>
      </c>
      <c r="AB44" s="139">
        <v>605.91999999999996</v>
      </c>
      <c r="AC44" s="139">
        <v>583.9</v>
      </c>
      <c r="AD44" s="139">
        <v>627.95000000000005</v>
      </c>
      <c r="AE44" s="139">
        <v>605.91999999999996</v>
      </c>
      <c r="AF44" s="139">
        <v>583.9</v>
      </c>
      <c r="AG44" s="139">
        <v>575.62</v>
      </c>
      <c r="AH44" s="139">
        <v>555.42999999999995</v>
      </c>
      <c r="AI44" s="139">
        <v>535.24</v>
      </c>
      <c r="AJ44" s="139">
        <v>523.29</v>
      </c>
      <c r="AK44" s="139">
        <v>504.94</v>
      </c>
      <c r="AL44" s="139">
        <v>486.59</v>
      </c>
      <c r="AM44" t="str">
        <f t="shared" si="1"/>
        <v>si</v>
      </c>
    </row>
    <row r="45" spans="1:39" x14ac:dyDescent="0.25">
      <c r="A45" s="14">
        <v>2019</v>
      </c>
      <c r="B45" s="14" t="s">
        <v>25</v>
      </c>
      <c r="C45" s="139">
        <v>219.55</v>
      </c>
      <c r="D45" s="139">
        <v>211.32</v>
      </c>
      <c r="E45" s="139">
        <v>202.95</v>
      </c>
      <c r="F45" s="139">
        <v>506.3</v>
      </c>
      <c r="G45" s="139">
        <v>487.78</v>
      </c>
      <c r="H45" s="139">
        <v>469.27</v>
      </c>
      <c r="I45" s="139">
        <v>274.43</v>
      </c>
      <c r="J45" s="139">
        <v>264.14999999999998</v>
      </c>
      <c r="K45" s="139">
        <v>253.69</v>
      </c>
      <c r="L45" s="139">
        <v>506.3</v>
      </c>
      <c r="M45" s="139">
        <v>487.78</v>
      </c>
      <c r="N45" s="139">
        <v>469.27</v>
      </c>
      <c r="O45" s="139">
        <v>430.35</v>
      </c>
      <c r="P45" s="139">
        <v>414.62</v>
      </c>
      <c r="Q45" s="139">
        <v>398.88</v>
      </c>
      <c r="R45" s="139">
        <v>506.3</v>
      </c>
      <c r="S45" s="139">
        <v>487.78</v>
      </c>
      <c r="T45" s="139">
        <v>469.27</v>
      </c>
      <c r="U45" s="139">
        <v>506.3</v>
      </c>
      <c r="V45" s="139">
        <v>487.78</v>
      </c>
      <c r="W45" s="139">
        <v>469.27</v>
      </c>
      <c r="X45" s="139">
        <v>607.55999999999995</v>
      </c>
      <c r="Y45" s="139">
        <v>585.34</v>
      </c>
      <c r="Z45" s="139">
        <v>563.13</v>
      </c>
      <c r="AA45" s="139">
        <v>607.55999999999995</v>
      </c>
      <c r="AB45" s="139">
        <v>585.34</v>
      </c>
      <c r="AC45" s="139">
        <v>563.13</v>
      </c>
      <c r="AD45" s="139">
        <v>607.55999999999995</v>
      </c>
      <c r="AE45" s="139">
        <v>585.34</v>
      </c>
      <c r="AF45" s="139">
        <v>563.13</v>
      </c>
      <c r="AG45" s="139">
        <v>556.92999999999995</v>
      </c>
      <c r="AH45" s="139">
        <v>536.55999999999995</v>
      </c>
      <c r="AI45" s="139">
        <v>516.20000000000005</v>
      </c>
      <c r="AJ45" s="139">
        <v>506.3</v>
      </c>
      <c r="AK45" s="139">
        <v>487.78</v>
      </c>
      <c r="AL45" s="139">
        <v>469.27</v>
      </c>
      <c r="AM45" t="str">
        <f t="shared" si="1"/>
        <v>si</v>
      </c>
    </row>
    <row r="46" spans="1:39" x14ac:dyDescent="0.25">
      <c r="A46" s="14">
        <v>2019</v>
      </c>
      <c r="B46" s="14" t="s">
        <v>28</v>
      </c>
      <c r="C46" s="139">
        <v>220.23</v>
      </c>
      <c r="D46" s="139">
        <v>211.99</v>
      </c>
      <c r="E46" s="139">
        <v>203.59</v>
      </c>
      <c r="F46" s="139">
        <v>511.58</v>
      </c>
      <c r="G46" s="139">
        <v>492.86</v>
      </c>
      <c r="H46" s="139">
        <v>474.14</v>
      </c>
      <c r="I46" s="139">
        <v>275.29000000000002</v>
      </c>
      <c r="J46" s="139">
        <v>264.98</v>
      </c>
      <c r="K46" s="139">
        <v>254.49</v>
      </c>
      <c r="L46" s="139">
        <v>511.58</v>
      </c>
      <c r="M46" s="139">
        <v>492.86</v>
      </c>
      <c r="N46" s="139">
        <v>474.14</v>
      </c>
      <c r="O46" s="139">
        <v>434.84</v>
      </c>
      <c r="P46" s="139">
        <v>418.93</v>
      </c>
      <c r="Q46" s="139">
        <v>403.02</v>
      </c>
      <c r="R46" s="139">
        <v>511.58</v>
      </c>
      <c r="S46" s="139">
        <v>492.86</v>
      </c>
      <c r="T46" s="139">
        <v>474.14</v>
      </c>
      <c r="U46" s="139">
        <v>511.58</v>
      </c>
      <c r="V46" s="139">
        <v>492.86</v>
      </c>
      <c r="W46" s="139">
        <v>474.14</v>
      </c>
      <c r="X46" s="139">
        <v>613.9</v>
      </c>
      <c r="Y46" s="139">
        <v>591.42999999999995</v>
      </c>
      <c r="Z46" s="139">
        <v>568.97</v>
      </c>
      <c r="AA46" s="139">
        <v>613.9</v>
      </c>
      <c r="AB46" s="139">
        <v>591.42999999999995</v>
      </c>
      <c r="AC46" s="139">
        <v>568.97</v>
      </c>
      <c r="AD46" s="139">
        <v>613.9</v>
      </c>
      <c r="AE46" s="139">
        <v>591.42999999999995</v>
      </c>
      <c r="AF46" s="139">
        <v>568.97</v>
      </c>
      <c r="AG46" s="139">
        <v>562.74</v>
      </c>
      <c r="AH46" s="139">
        <v>542.15</v>
      </c>
      <c r="AI46" s="139">
        <v>521.54999999999995</v>
      </c>
      <c r="AJ46" s="139">
        <v>511.58</v>
      </c>
      <c r="AK46" s="139">
        <v>492.86</v>
      </c>
      <c r="AL46" s="139">
        <v>474.14</v>
      </c>
      <c r="AM46" t="str">
        <f t="shared" si="1"/>
        <v>si</v>
      </c>
    </row>
    <row r="47" spans="1:39" x14ac:dyDescent="0.25">
      <c r="A47" s="14">
        <v>2019</v>
      </c>
      <c r="B47" s="14" t="s">
        <v>29</v>
      </c>
      <c r="C47" s="139">
        <v>220.82</v>
      </c>
      <c r="D47" s="139">
        <v>212.54</v>
      </c>
      <c r="E47" s="139">
        <v>204.13</v>
      </c>
      <c r="F47" s="139">
        <v>513.35</v>
      </c>
      <c r="G47" s="139">
        <v>494.69</v>
      </c>
      <c r="H47" s="139">
        <v>476.04</v>
      </c>
      <c r="I47" s="139">
        <v>276.02</v>
      </c>
      <c r="J47" s="139">
        <v>265.68</v>
      </c>
      <c r="K47" s="139">
        <v>255.16</v>
      </c>
      <c r="L47" s="139">
        <v>513.35</v>
      </c>
      <c r="M47" s="139">
        <v>494.69</v>
      </c>
      <c r="N47" s="139">
        <v>476.04</v>
      </c>
      <c r="O47" s="139">
        <v>436.35</v>
      </c>
      <c r="P47" s="139">
        <v>420.49</v>
      </c>
      <c r="Q47" s="139">
        <v>404.64</v>
      </c>
      <c r="R47" s="139">
        <v>513.35</v>
      </c>
      <c r="S47" s="139">
        <v>494.69</v>
      </c>
      <c r="T47" s="139">
        <v>476.04</v>
      </c>
      <c r="U47" s="139">
        <v>513.35</v>
      </c>
      <c r="V47" s="139">
        <v>494.69</v>
      </c>
      <c r="W47" s="139">
        <v>476.04</v>
      </c>
      <c r="X47" s="139">
        <v>616.02</v>
      </c>
      <c r="Y47" s="139">
        <v>593.63</v>
      </c>
      <c r="Z47" s="139">
        <v>571.25</v>
      </c>
      <c r="AA47" s="139">
        <v>616.02</v>
      </c>
      <c r="AB47" s="139">
        <v>593.63</v>
      </c>
      <c r="AC47" s="139">
        <v>571.25</v>
      </c>
      <c r="AD47" s="139">
        <v>616.02</v>
      </c>
      <c r="AE47" s="139">
        <v>593.63</v>
      </c>
      <c r="AF47" s="139">
        <v>571.25</v>
      </c>
      <c r="AG47" s="139">
        <v>564.67999999999995</v>
      </c>
      <c r="AH47" s="139">
        <v>544.16</v>
      </c>
      <c r="AI47" s="139">
        <v>523.65</v>
      </c>
      <c r="AJ47" s="139">
        <v>513.35</v>
      </c>
      <c r="AK47" s="139">
        <v>494.69</v>
      </c>
      <c r="AL47" s="139">
        <v>476.04</v>
      </c>
      <c r="AM47" t="str">
        <f t="shared" si="1"/>
        <v>si</v>
      </c>
    </row>
    <row r="48" spans="1:39" x14ac:dyDescent="0.25">
      <c r="A48" s="14">
        <v>2019</v>
      </c>
      <c r="B48" s="14" t="s">
        <v>30</v>
      </c>
      <c r="C48" s="139">
        <v>221.31</v>
      </c>
      <c r="D48" s="139">
        <v>213.02</v>
      </c>
      <c r="E48" s="139">
        <v>204.58</v>
      </c>
      <c r="F48" s="139">
        <v>525.5</v>
      </c>
      <c r="G48" s="139">
        <v>506.7</v>
      </c>
      <c r="H48" s="139">
        <v>487.89</v>
      </c>
      <c r="I48" s="139">
        <v>276.64</v>
      </c>
      <c r="J48" s="139">
        <v>266.27999999999997</v>
      </c>
      <c r="K48" s="139">
        <v>255.73</v>
      </c>
      <c r="L48" s="139">
        <v>525.5</v>
      </c>
      <c r="M48" s="139">
        <v>506.7</v>
      </c>
      <c r="N48" s="139">
        <v>487.89</v>
      </c>
      <c r="O48" s="139">
        <v>446.68</v>
      </c>
      <c r="P48" s="139">
        <v>430.69</v>
      </c>
      <c r="Q48" s="139">
        <v>414.71</v>
      </c>
      <c r="R48" s="139">
        <v>525.5</v>
      </c>
      <c r="S48" s="139">
        <v>506.7</v>
      </c>
      <c r="T48" s="139">
        <v>487.89</v>
      </c>
      <c r="U48" s="139">
        <v>525.5</v>
      </c>
      <c r="V48" s="139">
        <v>506.7</v>
      </c>
      <c r="W48" s="139">
        <v>487.89</v>
      </c>
      <c r="X48" s="139">
        <v>630.6</v>
      </c>
      <c r="Y48" s="139">
        <v>608.04</v>
      </c>
      <c r="Z48" s="139">
        <v>585.47</v>
      </c>
      <c r="AA48" s="139">
        <v>630.6</v>
      </c>
      <c r="AB48" s="139">
        <v>608.04</v>
      </c>
      <c r="AC48" s="139">
        <v>585.47</v>
      </c>
      <c r="AD48" s="139">
        <v>630.6</v>
      </c>
      <c r="AE48" s="139">
        <v>608.04</v>
      </c>
      <c r="AF48" s="139">
        <v>585.47</v>
      </c>
      <c r="AG48" s="139">
        <v>578.04999999999995</v>
      </c>
      <c r="AH48" s="139">
        <v>557.37</v>
      </c>
      <c r="AI48" s="139">
        <v>536.67999999999995</v>
      </c>
      <c r="AJ48" s="139">
        <v>525.5</v>
      </c>
      <c r="AK48" s="139">
        <v>506.7</v>
      </c>
      <c r="AL48" s="139">
        <v>487.89</v>
      </c>
      <c r="AM48" t="str">
        <f t="shared" si="1"/>
        <v>si</v>
      </c>
    </row>
    <row r="49" spans="1:39" x14ac:dyDescent="0.25">
      <c r="A49" s="14">
        <v>2019</v>
      </c>
      <c r="B49" s="14" t="s">
        <v>31</v>
      </c>
      <c r="C49" s="139">
        <v>221.5</v>
      </c>
      <c r="D49" s="139">
        <v>213.21</v>
      </c>
      <c r="E49" s="139">
        <v>204.76</v>
      </c>
      <c r="F49" s="139">
        <v>520.72</v>
      </c>
      <c r="G49" s="139">
        <v>501.78</v>
      </c>
      <c r="H49" s="139">
        <v>482.84</v>
      </c>
      <c r="I49" s="139">
        <v>276.88</v>
      </c>
      <c r="J49" s="139">
        <v>266.51</v>
      </c>
      <c r="K49" s="139">
        <v>255.95</v>
      </c>
      <c r="L49" s="139">
        <v>520.72</v>
      </c>
      <c r="M49" s="139">
        <v>501.78</v>
      </c>
      <c r="N49" s="139">
        <v>482.84</v>
      </c>
      <c r="O49" s="139">
        <v>442.62</v>
      </c>
      <c r="P49" s="139">
        <v>426.52</v>
      </c>
      <c r="Q49" s="139">
        <v>410.42</v>
      </c>
      <c r="R49" s="139">
        <v>520.72</v>
      </c>
      <c r="S49" s="139">
        <v>501.78</v>
      </c>
      <c r="T49" s="139">
        <v>482.84</v>
      </c>
      <c r="U49" s="139">
        <v>520.72</v>
      </c>
      <c r="V49" s="139">
        <v>501.78</v>
      </c>
      <c r="W49" s="139">
        <v>482.84</v>
      </c>
      <c r="X49" s="139">
        <v>624.87</v>
      </c>
      <c r="Y49" s="139">
        <v>602.14</v>
      </c>
      <c r="Z49" s="139">
        <v>579.41</v>
      </c>
      <c r="AA49" s="139">
        <v>624.87</v>
      </c>
      <c r="AB49" s="139">
        <v>602.14</v>
      </c>
      <c r="AC49" s="139">
        <v>579.41</v>
      </c>
      <c r="AD49" s="139">
        <v>624.87</v>
      </c>
      <c r="AE49" s="139">
        <v>602.14</v>
      </c>
      <c r="AF49" s="139">
        <v>579.41</v>
      </c>
      <c r="AG49" s="139">
        <v>572.79999999999995</v>
      </c>
      <c r="AH49" s="139">
        <v>551.96</v>
      </c>
      <c r="AI49" s="139">
        <v>531.13</v>
      </c>
      <c r="AJ49" s="139">
        <v>520.72</v>
      </c>
      <c r="AK49" s="139">
        <v>501.78</v>
      </c>
      <c r="AL49" s="139">
        <v>482.84</v>
      </c>
      <c r="AM49" t="str">
        <f t="shared" si="1"/>
        <v>si</v>
      </c>
    </row>
    <row r="50" spans="1:39" x14ac:dyDescent="0.25">
      <c r="A50" s="14">
        <v>2019</v>
      </c>
      <c r="B50" s="14" t="s">
        <v>32</v>
      </c>
      <c r="C50" s="139">
        <v>222</v>
      </c>
      <c r="D50" s="139">
        <v>213.68</v>
      </c>
      <c r="E50" s="139">
        <v>205.22</v>
      </c>
      <c r="F50" s="139">
        <v>528.57000000000005</v>
      </c>
      <c r="G50" s="139">
        <v>509.53</v>
      </c>
      <c r="H50" s="139">
        <v>490.5</v>
      </c>
      <c r="I50" s="139">
        <v>277.5</v>
      </c>
      <c r="J50" s="139">
        <v>267.10000000000002</v>
      </c>
      <c r="K50" s="139">
        <v>256.52999999999997</v>
      </c>
      <c r="L50" s="139">
        <v>528.57000000000005</v>
      </c>
      <c r="M50" s="139">
        <v>509.53</v>
      </c>
      <c r="N50" s="139">
        <v>490.5</v>
      </c>
      <c r="O50" s="139">
        <v>449.29</v>
      </c>
      <c r="P50" s="139">
        <v>433.1</v>
      </c>
      <c r="Q50" s="139">
        <v>416.92</v>
      </c>
      <c r="R50" s="139">
        <v>528.57000000000005</v>
      </c>
      <c r="S50" s="139">
        <v>509.53</v>
      </c>
      <c r="T50" s="139">
        <v>490.5</v>
      </c>
      <c r="U50" s="139">
        <v>528.57000000000005</v>
      </c>
      <c r="V50" s="139">
        <v>509.53</v>
      </c>
      <c r="W50" s="139">
        <v>490.5</v>
      </c>
      <c r="X50" s="139">
        <v>634.29</v>
      </c>
      <c r="Y50" s="139">
        <v>611.44000000000005</v>
      </c>
      <c r="Z50" s="139">
        <v>588.6</v>
      </c>
      <c r="AA50" s="139">
        <v>634.29</v>
      </c>
      <c r="AB50" s="139">
        <v>611.44000000000005</v>
      </c>
      <c r="AC50" s="139">
        <v>588.6</v>
      </c>
      <c r="AD50" s="139">
        <v>634.29</v>
      </c>
      <c r="AE50" s="139">
        <v>611.44000000000005</v>
      </c>
      <c r="AF50" s="139">
        <v>588.6</v>
      </c>
      <c r="AG50" s="139">
        <v>581.42999999999995</v>
      </c>
      <c r="AH50" s="139">
        <v>560.49</v>
      </c>
      <c r="AI50" s="139">
        <v>539.54999999999995</v>
      </c>
      <c r="AJ50" s="139">
        <v>528.57000000000005</v>
      </c>
      <c r="AK50" s="139">
        <v>509.53</v>
      </c>
      <c r="AL50" s="139">
        <v>490.5</v>
      </c>
      <c r="AM50" t="str">
        <f t="shared" si="1"/>
        <v>si</v>
      </c>
    </row>
    <row r="51" spans="1:39" x14ac:dyDescent="0.25">
      <c r="A51" s="14">
        <v>2019</v>
      </c>
      <c r="B51" s="14" t="s">
        <v>33</v>
      </c>
      <c r="C51" s="139">
        <v>222.36</v>
      </c>
      <c r="D51" s="139">
        <v>214.03</v>
      </c>
      <c r="E51" s="139">
        <v>205.56</v>
      </c>
      <c r="F51" s="139">
        <v>539.21</v>
      </c>
      <c r="G51" s="139">
        <v>520.12</v>
      </c>
      <c r="H51" s="139">
        <v>501.03</v>
      </c>
      <c r="I51" s="139">
        <v>277.95</v>
      </c>
      <c r="J51" s="139">
        <v>267.54000000000002</v>
      </c>
      <c r="K51" s="139">
        <v>256.95</v>
      </c>
      <c r="L51" s="139">
        <v>539.21</v>
      </c>
      <c r="M51" s="139">
        <v>520.12</v>
      </c>
      <c r="N51" s="139">
        <v>501.03</v>
      </c>
      <c r="O51" s="139">
        <v>458.33</v>
      </c>
      <c r="P51" s="139">
        <v>442.1</v>
      </c>
      <c r="Q51" s="139">
        <v>425.87</v>
      </c>
      <c r="R51" s="139">
        <v>539.21</v>
      </c>
      <c r="S51" s="139">
        <v>520.12</v>
      </c>
      <c r="T51" s="139">
        <v>501.03</v>
      </c>
      <c r="U51" s="139">
        <v>539.21</v>
      </c>
      <c r="V51" s="139">
        <v>520.12</v>
      </c>
      <c r="W51" s="139">
        <v>501.03</v>
      </c>
      <c r="X51" s="139">
        <v>647.04999999999995</v>
      </c>
      <c r="Y51" s="139">
        <v>624.14</v>
      </c>
      <c r="Z51" s="139">
        <v>601.24</v>
      </c>
      <c r="AA51" s="139">
        <v>647.04999999999995</v>
      </c>
      <c r="AB51" s="139">
        <v>624.14</v>
      </c>
      <c r="AC51" s="139">
        <v>601.24</v>
      </c>
      <c r="AD51" s="139">
        <v>647.04999999999995</v>
      </c>
      <c r="AE51" s="139">
        <v>624.14</v>
      </c>
      <c r="AF51" s="139">
        <v>601.24</v>
      </c>
      <c r="AG51" s="139">
        <v>593.13</v>
      </c>
      <c r="AH51" s="139">
        <v>572.13</v>
      </c>
      <c r="AI51" s="139">
        <v>551.13</v>
      </c>
      <c r="AJ51" s="139">
        <v>539.21</v>
      </c>
      <c r="AK51" s="139">
        <v>520.12</v>
      </c>
      <c r="AL51" s="139">
        <v>501.03</v>
      </c>
      <c r="AM51" t="str">
        <f t="shared" si="1"/>
        <v>si</v>
      </c>
    </row>
    <row r="52" spans="1:39" x14ac:dyDescent="0.25">
      <c r="A52" s="14">
        <v>2019</v>
      </c>
      <c r="B52" s="14" t="s">
        <v>34</v>
      </c>
      <c r="C52" s="139">
        <v>222.6</v>
      </c>
      <c r="D52" s="139">
        <v>214.26</v>
      </c>
      <c r="E52" s="139">
        <v>205.78</v>
      </c>
      <c r="F52" s="139">
        <v>519.27</v>
      </c>
      <c r="G52" s="139">
        <v>500.22</v>
      </c>
      <c r="H52" s="139">
        <v>481.17</v>
      </c>
      <c r="I52" s="139">
        <v>278.25</v>
      </c>
      <c r="J52" s="139">
        <v>267.83</v>
      </c>
      <c r="K52" s="139">
        <v>257.22000000000003</v>
      </c>
      <c r="L52" s="139">
        <v>519.27</v>
      </c>
      <c r="M52" s="139">
        <v>500.22</v>
      </c>
      <c r="N52" s="139">
        <v>481.17</v>
      </c>
      <c r="O52" s="139">
        <v>441.38</v>
      </c>
      <c r="P52" s="139">
        <v>425.18</v>
      </c>
      <c r="Q52" s="139">
        <v>408.99</v>
      </c>
      <c r="R52" s="139">
        <v>519.27</v>
      </c>
      <c r="S52" s="139">
        <v>500.22</v>
      </c>
      <c r="T52" s="139">
        <v>481.17</v>
      </c>
      <c r="U52" s="139">
        <v>519.27</v>
      </c>
      <c r="V52" s="139">
        <v>500.22</v>
      </c>
      <c r="W52" s="139">
        <v>481.17</v>
      </c>
      <c r="X52" s="139">
        <v>623.12</v>
      </c>
      <c r="Y52" s="139">
        <v>600.26</v>
      </c>
      <c r="Z52" s="139">
        <v>577.4</v>
      </c>
      <c r="AA52" s="139">
        <v>623.12</v>
      </c>
      <c r="AB52" s="139">
        <v>600.26</v>
      </c>
      <c r="AC52" s="139">
        <v>577.4</v>
      </c>
      <c r="AD52" s="139">
        <v>623.12</v>
      </c>
      <c r="AE52" s="139">
        <v>600.26</v>
      </c>
      <c r="AF52" s="139">
        <v>577.4</v>
      </c>
      <c r="AG52" s="139">
        <v>571.19000000000005</v>
      </c>
      <c r="AH52" s="139">
        <v>550.24</v>
      </c>
      <c r="AI52" s="139">
        <v>529.28</v>
      </c>
      <c r="AJ52" s="139">
        <v>519.27</v>
      </c>
      <c r="AK52" s="139">
        <v>500.22</v>
      </c>
      <c r="AL52" s="139">
        <v>481.17</v>
      </c>
      <c r="AM52" t="str">
        <f t="shared" si="1"/>
        <v>si</v>
      </c>
    </row>
    <row r="53" spans="1:39" x14ac:dyDescent="0.25">
      <c r="A53" s="14">
        <v>2020</v>
      </c>
      <c r="B53" s="14" t="s">
        <v>16</v>
      </c>
      <c r="C53" s="139">
        <v>223.16</v>
      </c>
      <c r="D53" s="139">
        <v>214.8</v>
      </c>
      <c r="E53" s="139">
        <v>206.29</v>
      </c>
      <c r="F53" s="139">
        <v>520.20000000000005</v>
      </c>
      <c r="G53" s="139">
        <v>501.14</v>
      </c>
      <c r="H53" s="139">
        <v>482.08</v>
      </c>
      <c r="I53" s="139">
        <v>278.95</v>
      </c>
      <c r="J53" s="139">
        <v>268.5</v>
      </c>
      <c r="K53" s="139">
        <v>257.87</v>
      </c>
      <c r="L53" s="139">
        <v>520.20000000000005</v>
      </c>
      <c r="M53" s="139">
        <v>501.14</v>
      </c>
      <c r="N53" s="139">
        <v>482.08</v>
      </c>
      <c r="O53" s="139">
        <v>442.17</v>
      </c>
      <c r="P53" s="139">
        <v>425.97</v>
      </c>
      <c r="Q53" s="139">
        <v>409.77</v>
      </c>
      <c r="R53" s="139">
        <v>520.20000000000005</v>
      </c>
      <c r="S53" s="139">
        <v>501.14</v>
      </c>
      <c r="T53" s="139">
        <v>482.08</v>
      </c>
      <c r="U53" s="139">
        <v>520.20000000000005</v>
      </c>
      <c r="V53" s="139">
        <v>501.14</v>
      </c>
      <c r="W53" s="139">
        <v>482.08</v>
      </c>
      <c r="X53" s="139">
        <v>624.24</v>
      </c>
      <c r="Y53" s="139">
        <v>601.37</v>
      </c>
      <c r="Z53" s="139">
        <v>578.5</v>
      </c>
      <c r="AA53" s="139">
        <v>624.24</v>
      </c>
      <c r="AB53" s="139">
        <v>601.37</v>
      </c>
      <c r="AC53" s="139">
        <v>578.5</v>
      </c>
      <c r="AD53" s="139">
        <v>624.24</v>
      </c>
      <c r="AE53" s="139">
        <v>601.37</v>
      </c>
      <c r="AF53" s="139">
        <v>578.5</v>
      </c>
      <c r="AG53" s="139">
        <v>572.22</v>
      </c>
      <c r="AH53" s="139">
        <v>551.25</v>
      </c>
      <c r="AI53" s="139">
        <v>530.29</v>
      </c>
      <c r="AJ53" s="139">
        <v>520.20000000000005</v>
      </c>
      <c r="AK53" s="139">
        <v>501.14</v>
      </c>
      <c r="AL53" s="139">
        <v>482.08</v>
      </c>
      <c r="AM53" t="str">
        <f t="shared" si="1"/>
        <v>si</v>
      </c>
    </row>
    <row r="54" spans="1:39" x14ac:dyDescent="0.25">
      <c r="A54" s="14">
        <v>2020</v>
      </c>
      <c r="B54" s="14" t="s">
        <v>22</v>
      </c>
      <c r="C54" s="139">
        <v>226.94</v>
      </c>
      <c r="D54" s="139">
        <v>217.72</v>
      </c>
      <c r="E54" s="139">
        <v>208.5</v>
      </c>
      <c r="F54" s="139">
        <v>567.36</v>
      </c>
      <c r="G54" s="139">
        <v>544.29999999999995</v>
      </c>
      <c r="H54" s="139">
        <v>521.24</v>
      </c>
      <c r="I54" s="139">
        <v>283.68</v>
      </c>
      <c r="J54" s="139">
        <v>272.14999999999998</v>
      </c>
      <c r="K54" s="139">
        <v>260.62</v>
      </c>
      <c r="L54" s="139">
        <v>567.36</v>
      </c>
      <c r="M54" s="139">
        <v>544.29999999999995</v>
      </c>
      <c r="N54" s="139">
        <v>521.24</v>
      </c>
      <c r="O54" s="139">
        <v>482.26</v>
      </c>
      <c r="P54" s="139">
        <v>462.66</v>
      </c>
      <c r="Q54" s="139">
        <v>443.05</v>
      </c>
      <c r="R54" s="139">
        <v>567.36</v>
      </c>
      <c r="S54" s="139">
        <v>544.29999999999995</v>
      </c>
      <c r="T54" s="139">
        <v>521.24</v>
      </c>
      <c r="U54" s="139">
        <v>567.36</v>
      </c>
      <c r="V54" s="139">
        <v>544.29999999999995</v>
      </c>
      <c r="W54" s="139">
        <v>521.24</v>
      </c>
      <c r="X54" s="139">
        <v>680.83</v>
      </c>
      <c r="Y54" s="139">
        <v>653.16</v>
      </c>
      <c r="Z54" s="139">
        <v>625.49</v>
      </c>
      <c r="AA54" s="139">
        <v>680.83</v>
      </c>
      <c r="AB54" s="139">
        <v>653.16</v>
      </c>
      <c r="AC54" s="139">
        <v>625.49</v>
      </c>
      <c r="AD54" s="139">
        <v>680.83</v>
      </c>
      <c r="AE54" s="139">
        <v>653.16</v>
      </c>
      <c r="AF54" s="139">
        <v>625.49</v>
      </c>
      <c r="AG54" s="139">
        <v>624.1</v>
      </c>
      <c r="AH54" s="139">
        <v>598.73</v>
      </c>
      <c r="AI54" s="139">
        <v>573.37</v>
      </c>
      <c r="AJ54" s="139">
        <v>567.36</v>
      </c>
      <c r="AK54" s="139">
        <v>544.29999999999995</v>
      </c>
      <c r="AL54" s="139">
        <v>521.24</v>
      </c>
      <c r="AM54" t="str">
        <f t="shared" si="1"/>
        <v>si</v>
      </c>
    </row>
    <row r="55" spans="1:39" x14ac:dyDescent="0.25">
      <c r="A55" s="14">
        <v>2020</v>
      </c>
      <c r="B55" s="14" t="s">
        <v>23</v>
      </c>
      <c r="C55" s="139">
        <v>228.46</v>
      </c>
      <c r="D55" s="139">
        <v>219.18</v>
      </c>
      <c r="E55" s="139">
        <v>209.9</v>
      </c>
      <c r="F55" s="139">
        <v>567.36</v>
      </c>
      <c r="G55" s="139">
        <v>544.29999999999995</v>
      </c>
      <c r="H55" s="139">
        <v>521.24</v>
      </c>
      <c r="I55" s="139">
        <v>285.58</v>
      </c>
      <c r="J55" s="139">
        <v>273.98</v>
      </c>
      <c r="K55" s="139">
        <v>262.37</v>
      </c>
      <c r="L55" s="139">
        <v>567.36</v>
      </c>
      <c r="M55" s="139">
        <v>544.29999999999995</v>
      </c>
      <c r="N55" s="139">
        <v>521.24</v>
      </c>
      <c r="O55" s="139">
        <v>482.26</v>
      </c>
      <c r="P55" s="139">
        <v>462.66</v>
      </c>
      <c r="Q55" s="139">
        <v>443.05</v>
      </c>
      <c r="R55" s="139">
        <v>567.36</v>
      </c>
      <c r="S55" s="139">
        <v>544.29999999999995</v>
      </c>
      <c r="T55" s="139">
        <v>521.24</v>
      </c>
      <c r="U55" s="139">
        <v>567.36</v>
      </c>
      <c r="V55" s="139">
        <v>544.29999999999995</v>
      </c>
      <c r="W55" s="139">
        <v>521.24</v>
      </c>
      <c r="X55" s="139">
        <v>680.83</v>
      </c>
      <c r="Y55" s="139">
        <v>653.16</v>
      </c>
      <c r="Z55" s="139">
        <v>625.49</v>
      </c>
      <c r="AA55" s="139">
        <v>680.83</v>
      </c>
      <c r="AB55" s="139">
        <v>653.16</v>
      </c>
      <c r="AC55" s="139">
        <v>625.49</v>
      </c>
      <c r="AD55" s="139">
        <v>680.83</v>
      </c>
      <c r="AE55" s="139">
        <v>653.16</v>
      </c>
      <c r="AF55" s="139">
        <v>625.49</v>
      </c>
      <c r="AG55" s="139">
        <v>624.1</v>
      </c>
      <c r="AH55" s="139">
        <v>598.73</v>
      </c>
      <c r="AI55" s="139">
        <v>573.37</v>
      </c>
      <c r="AJ55" s="139">
        <v>567.36</v>
      </c>
      <c r="AK55" s="139">
        <v>544.29999999999995</v>
      </c>
      <c r="AL55" s="139">
        <v>521.24</v>
      </c>
      <c r="AM55" t="str">
        <f t="shared" si="1"/>
        <v>si</v>
      </c>
    </row>
    <row r="56" spans="1:39" x14ac:dyDescent="0.25">
      <c r="A56" s="14">
        <v>2020</v>
      </c>
      <c r="B56" s="14" t="s">
        <v>24</v>
      </c>
      <c r="C56" s="139">
        <v>229.75</v>
      </c>
      <c r="D56" s="139">
        <v>220.41</v>
      </c>
      <c r="E56" s="139">
        <v>211.08</v>
      </c>
      <c r="F56" s="139">
        <v>567.36</v>
      </c>
      <c r="G56" s="139">
        <v>544.29999999999995</v>
      </c>
      <c r="H56" s="139">
        <v>521.24</v>
      </c>
      <c r="I56" s="139">
        <v>287.19</v>
      </c>
      <c r="J56" s="139">
        <v>275.52</v>
      </c>
      <c r="K56" s="139">
        <v>263.85000000000002</v>
      </c>
      <c r="L56" s="139">
        <v>567.36</v>
      </c>
      <c r="M56" s="139">
        <v>544.29999999999995</v>
      </c>
      <c r="N56" s="139">
        <v>521.24</v>
      </c>
      <c r="O56" s="139">
        <v>482.26</v>
      </c>
      <c r="P56" s="139">
        <v>462.66</v>
      </c>
      <c r="Q56" s="139">
        <v>443.05</v>
      </c>
      <c r="R56" s="139">
        <v>567.36</v>
      </c>
      <c r="S56" s="139">
        <v>544.29999999999995</v>
      </c>
      <c r="T56" s="139">
        <v>521.24</v>
      </c>
      <c r="U56" s="139">
        <v>567.36</v>
      </c>
      <c r="V56" s="139">
        <v>544.29999999999995</v>
      </c>
      <c r="W56" s="139">
        <v>521.24</v>
      </c>
      <c r="X56" s="139">
        <v>680.83</v>
      </c>
      <c r="Y56" s="139">
        <v>653.16</v>
      </c>
      <c r="Z56" s="139">
        <v>625.49</v>
      </c>
      <c r="AA56" s="139">
        <v>680.83</v>
      </c>
      <c r="AB56" s="139">
        <v>653.16</v>
      </c>
      <c r="AC56" s="139">
        <v>625.49</v>
      </c>
      <c r="AD56" s="139">
        <v>680.83</v>
      </c>
      <c r="AE56" s="139">
        <v>653.16</v>
      </c>
      <c r="AF56" s="139">
        <v>625.49</v>
      </c>
      <c r="AG56" s="139">
        <v>624.1</v>
      </c>
      <c r="AH56" s="139">
        <v>598.73</v>
      </c>
      <c r="AI56" s="139">
        <v>573.37</v>
      </c>
      <c r="AJ56" s="139">
        <v>567.36</v>
      </c>
      <c r="AK56" s="139">
        <v>544.29999999999995</v>
      </c>
      <c r="AL56" s="139">
        <v>521.24</v>
      </c>
      <c r="AM56" t="str">
        <f t="shared" si="1"/>
        <v>si</v>
      </c>
    </row>
    <row r="57" spans="1:39" x14ac:dyDescent="0.25">
      <c r="A57" s="14">
        <v>2020</v>
      </c>
      <c r="B57" s="14" t="s">
        <v>25</v>
      </c>
      <c r="C57" s="139">
        <v>230.12</v>
      </c>
      <c r="D57" s="139">
        <v>220.77</v>
      </c>
      <c r="E57" s="139">
        <v>211.42</v>
      </c>
      <c r="F57" s="139">
        <v>567.36</v>
      </c>
      <c r="G57" s="139">
        <v>544.29999999999995</v>
      </c>
      <c r="H57" s="139">
        <v>521.24</v>
      </c>
      <c r="I57" s="139">
        <v>287.64999999999998</v>
      </c>
      <c r="J57" s="139">
        <v>275.95999999999998</v>
      </c>
      <c r="K57" s="139">
        <v>264.27</v>
      </c>
      <c r="L57" s="139">
        <v>567.36</v>
      </c>
      <c r="M57" s="139">
        <v>544.29999999999995</v>
      </c>
      <c r="N57" s="139">
        <v>521.24</v>
      </c>
      <c r="O57" s="139">
        <v>482.26</v>
      </c>
      <c r="P57" s="139">
        <v>462.66</v>
      </c>
      <c r="Q57" s="139">
        <v>443.05</v>
      </c>
      <c r="R57" s="139">
        <v>567.36</v>
      </c>
      <c r="S57" s="139">
        <v>544.29999999999995</v>
      </c>
      <c r="T57" s="139">
        <v>521.24</v>
      </c>
      <c r="U57" s="139">
        <v>567.36</v>
      </c>
      <c r="V57" s="139">
        <v>544.29999999999995</v>
      </c>
      <c r="W57" s="139">
        <v>521.24</v>
      </c>
      <c r="X57" s="139">
        <v>680.83</v>
      </c>
      <c r="Y57" s="139">
        <v>653.16</v>
      </c>
      <c r="Z57" s="139">
        <v>625.49</v>
      </c>
      <c r="AA57" s="139">
        <v>680.83</v>
      </c>
      <c r="AB57" s="139">
        <v>653.16</v>
      </c>
      <c r="AC57" s="139">
        <v>625.49</v>
      </c>
      <c r="AD57" s="139">
        <v>680.83</v>
      </c>
      <c r="AE57" s="139">
        <v>653.16</v>
      </c>
      <c r="AF57" s="139">
        <v>625.49</v>
      </c>
      <c r="AG57" s="139">
        <v>624.1</v>
      </c>
      <c r="AH57" s="139">
        <v>598.73</v>
      </c>
      <c r="AI57" s="139">
        <v>573.37</v>
      </c>
      <c r="AJ57" s="139">
        <v>567.36</v>
      </c>
      <c r="AK57" s="139">
        <v>544.29999999999995</v>
      </c>
      <c r="AL57" s="139">
        <v>521.24</v>
      </c>
      <c r="AM57" t="str">
        <f t="shared" si="1"/>
        <v>si</v>
      </c>
    </row>
    <row r="58" spans="1:39" x14ac:dyDescent="0.25">
      <c r="A58" s="14">
        <v>2020</v>
      </c>
      <c r="B58" s="14" t="s">
        <v>28</v>
      </c>
      <c r="C58" s="139">
        <v>229.38</v>
      </c>
      <c r="D58" s="139">
        <v>220.06</v>
      </c>
      <c r="E58" s="139">
        <v>210.74</v>
      </c>
      <c r="F58" s="139">
        <v>567.36</v>
      </c>
      <c r="G58" s="139">
        <v>544.29999999999995</v>
      </c>
      <c r="H58" s="139">
        <v>521.24</v>
      </c>
      <c r="I58" s="139">
        <v>286.73</v>
      </c>
      <c r="J58" s="139">
        <v>275.07</v>
      </c>
      <c r="K58" s="139">
        <v>263.42</v>
      </c>
      <c r="L58" s="139">
        <v>567.36</v>
      </c>
      <c r="M58" s="139">
        <v>544.29999999999995</v>
      </c>
      <c r="N58" s="139">
        <v>521.24</v>
      </c>
      <c r="O58" s="139">
        <v>482.26</v>
      </c>
      <c r="P58" s="139">
        <v>462.66</v>
      </c>
      <c r="Q58" s="139">
        <v>443.05</v>
      </c>
      <c r="R58" s="139">
        <v>567.36</v>
      </c>
      <c r="S58" s="139">
        <v>544.29999999999995</v>
      </c>
      <c r="T58" s="139">
        <v>521.24</v>
      </c>
      <c r="U58" s="139">
        <v>567.36</v>
      </c>
      <c r="V58" s="139">
        <v>544.29999999999995</v>
      </c>
      <c r="W58" s="139">
        <v>521.24</v>
      </c>
      <c r="X58" s="139">
        <v>680.83</v>
      </c>
      <c r="Y58" s="139">
        <v>653.16</v>
      </c>
      <c r="Z58" s="139">
        <v>625.49</v>
      </c>
      <c r="AA58" s="139">
        <v>680.83</v>
      </c>
      <c r="AB58" s="139">
        <v>653.16</v>
      </c>
      <c r="AC58" s="139">
        <v>625.49</v>
      </c>
      <c r="AD58" s="139">
        <v>680.83</v>
      </c>
      <c r="AE58" s="139">
        <v>653.16</v>
      </c>
      <c r="AF58" s="139">
        <v>625.49</v>
      </c>
      <c r="AG58" s="139">
        <v>624.1</v>
      </c>
      <c r="AH58" s="139">
        <v>598.73</v>
      </c>
      <c r="AI58" s="139">
        <v>573.37</v>
      </c>
      <c r="AJ58" s="139">
        <v>567.36</v>
      </c>
      <c r="AK58" s="139">
        <v>544.29999999999995</v>
      </c>
      <c r="AL58" s="139">
        <v>521.24</v>
      </c>
      <c r="AM58" t="str">
        <f t="shared" si="1"/>
        <v>si</v>
      </c>
    </row>
    <row r="59" spans="1:39" x14ac:dyDescent="0.25">
      <c r="A59" s="14">
        <v>2020</v>
      </c>
      <c r="B59" s="14" t="s">
        <v>29</v>
      </c>
      <c r="C59" s="139">
        <v>228.53</v>
      </c>
      <c r="D59" s="139">
        <v>219.24</v>
      </c>
      <c r="E59" s="139">
        <v>209.96</v>
      </c>
      <c r="F59" s="139">
        <v>567.36</v>
      </c>
      <c r="G59" s="139">
        <v>544.29999999999995</v>
      </c>
      <c r="H59" s="139">
        <v>521.24</v>
      </c>
      <c r="I59" s="139">
        <v>285.67</v>
      </c>
      <c r="J59" s="139">
        <v>274.06</v>
      </c>
      <c r="K59" s="139">
        <v>262.45</v>
      </c>
      <c r="L59" s="139">
        <v>567.36</v>
      </c>
      <c r="M59" s="139">
        <v>544.29999999999995</v>
      </c>
      <c r="N59" s="139">
        <v>521.24</v>
      </c>
      <c r="O59" s="139">
        <v>482.26</v>
      </c>
      <c r="P59" s="139">
        <v>462.66</v>
      </c>
      <c r="Q59" s="139">
        <v>443.05</v>
      </c>
      <c r="R59" s="139">
        <v>567.36</v>
      </c>
      <c r="S59" s="139">
        <v>544.29999999999995</v>
      </c>
      <c r="T59" s="139">
        <v>521.24</v>
      </c>
      <c r="U59" s="139">
        <v>567.36</v>
      </c>
      <c r="V59" s="139">
        <v>544.29999999999995</v>
      </c>
      <c r="W59" s="139">
        <v>521.24</v>
      </c>
      <c r="X59" s="139">
        <v>680.83</v>
      </c>
      <c r="Y59" s="139">
        <v>653.16</v>
      </c>
      <c r="Z59" s="139">
        <v>625.49</v>
      </c>
      <c r="AA59" s="139">
        <v>680.83</v>
      </c>
      <c r="AB59" s="139">
        <v>653.16</v>
      </c>
      <c r="AC59" s="139">
        <v>625.49</v>
      </c>
      <c r="AD59" s="139">
        <v>680.83</v>
      </c>
      <c r="AE59" s="139">
        <v>653.16</v>
      </c>
      <c r="AF59" s="139">
        <v>625.49</v>
      </c>
      <c r="AG59" s="139">
        <v>624.1</v>
      </c>
      <c r="AH59" s="139">
        <v>598.73</v>
      </c>
      <c r="AI59" s="139">
        <v>573.37</v>
      </c>
      <c r="AJ59" s="139">
        <v>567.36</v>
      </c>
      <c r="AK59" s="139">
        <v>544.29999999999995</v>
      </c>
      <c r="AL59" s="139">
        <v>521.24</v>
      </c>
      <c r="AM59" t="str">
        <f t="shared" si="1"/>
        <v>si</v>
      </c>
    </row>
    <row r="60" spans="1:39" x14ac:dyDescent="0.25">
      <c r="A60" s="14">
        <v>2020</v>
      </c>
      <c r="B60" s="14" t="s">
        <v>30</v>
      </c>
      <c r="C60" s="139">
        <v>228.53</v>
      </c>
      <c r="D60" s="139">
        <v>219.24</v>
      </c>
      <c r="E60" s="139">
        <v>209.96</v>
      </c>
      <c r="F60" s="139">
        <v>567.36</v>
      </c>
      <c r="G60" s="139">
        <v>544.29999999999995</v>
      </c>
      <c r="H60" s="139">
        <v>521.24</v>
      </c>
      <c r="I60" s="139">
        <v>285.67</v>
      </c>
      <c r="J60" s="139">
        <v>274.06</v>
      </c>
      <c r="K60" s="139">
        <v>262.45</v>
      </c>
      <c r="L60" s="139">
        <v>567.36</v>
      </c>
      <c r="M60" s="139">
        <v>544.29999999999995</v>
      </c>
      <c r="N60" s="139">
        <v>521.24</v>
      </c>
      <c r="O60" s="139">
        <v>482.26</v>
      </c>
      <c r="P60" s="139">
        <v>462.66</v>
      </c>
      <c r="Q60" s="139">
        <v>443.05</v>
      </c>
      <c r="R60" s="139">
        <v>567.36</v>
      </c>
      <c r="S60" s="139">
        <v>544.29999999999995</v>
      </c>
      <c r="T60" s="139">
        <v>521.24</v>
      </c>
      <c r="U60" s="139">
        <v>567.36</v>
      </c>
      <c r="V60" s="139">
        <v>544.29999999999995</v>
      </c>
      <c r="W60" s="139">
        <v>521.24</v>
      </c>
      <c r="X60" s="139">
        <v>680.83</v>
      </c>
      <c r="Y60" s="139">
        <v>653.16</v>
      </c>
      <c r="Z60" s="139">
        <v>625.49</v>
      </c>
      <c r="AA60" s="139">
        <v>680.83</v>
      </c>
      <c r="AB60" s="139">
        <v>653.16</v>
      </c>
      <c r="AC60" s="139">
        <v>625.49</v>
      </c>
      <c r="AD60" s="139">
        <v>680.83</v>
      </c>
      <c r="AE60" s="139">
        <v>653.16</v>
      </c>
      <c r="AF60" s="139">
        <v>625.49</v>
      </c>
      <c r="AG60" s="139">
        <v>624.1</v>
      </c>
      <c r="AH60" s="139">
        <v>598.73</v>
      </c>
      <c r="AI60" s="139">
        <v>573.37</v>
      </c>
      <c r="AJ60" s="139">
        <v>567.36</v>
      </c>
      <c r="AK60" s="139">
        <v>544.29999999999995</v>
      </c>
      <c r="AL60" s="139">
        <v>521.24</v>
      </c>
      <c r="AM60" t="str">
        <f t="shared" si="1"/>
        <v>si</v>
      </c>
    </row>
    <row r="61" spans="1:39" x14ac:dyDescent="0.25">
      <c r="A61" s="14">
        <v>2020</v>
      </c>
      <c r="B61" s="14" t="s">
        <v>31</v>
      </c>
      <c r="C61" s="139">
        <v>228.51</v>
      </c>
      <c r="D61" s="139">
        <v>219.22</v>
      </c>
      <c r="E61" s="139">
        <v>209.94</v>
      </c>
      <c r="F61" s="139">
        <v>567.36</v>
      </c>
      <c r="G61" s="139">
        <v>544.29999999999995</v>
      </c>
      <c r="H61" s="139">
        <v>521.24</v>
      </c>
      <c r="I61" s="139">
        <v>285.64</v>
      </c>
      <c r="J61" s="139">
        <v>274.02999999999997</v>
      </c>
      <c r="K61" s="139">
        <v>262.42</v>
      </c>
      <c r="L61" s="139">
        <v>567.36</v>
      </c>
      <c r="M61" s="139">
        <v>544.29999999999995</v>
      </c>
      <c r="N61" s="139">
        <v>521.24</v>
      </c>
      <c r="O61" s="139">
        <v>482.26</v>
      </c>
      <c r="P61" s="139">
        <v>462.66</v>
      </c>
      <c r="Q61" s="139">
        <v>443.05</v>
      </c>
      <c r="R61" s="139">
        <v>567.36</v>
      </c>
      <c r="S61" s="139">
        <v>544.29999999999995</v>
      </c>
      <c r="T61" s="139">
        <v>521.24</v>
      </c>
      <c r="U61" s="139">
        <v>567.36</v>
      </c>
      <c r="V61" s="139">
        <v>544.29999999999995</v>
      </c>
      <c r="W61" s="139">
        <v>521.24</v>
      </c>
      <c r="X61" s="139">
        <v>680.83</v>
      </c>
      <c r="Y61" s="139">
        <v>653.16</v>
      </c>
      <c r="Z61" s="139">
        <v>625.49</v>
      </c>
      <c r="AA61" s="139">
        <v>680.83</v>
      </c>
      <c r="AB61" s="139">
        <v>653.16</v>
      </c>
      <c r="AC61" s="139">
        <v>625.49</v>
      </c>
      <c r="AD61" s="139">
        <v>680.83</v>
      </c>
      <c r="AE61" s="139">
        <v>653.16</v>
      </c>
      <c r="AF61" s="139">
        <v>625.49</v>
      </c>
      <c r="AG61" s="139">
        <v>624.1</v>
      </c>
      <c r="AH61" s="139">
        <v>598.73</v>
      </c>
      <c r="AI61" s="139">
        <v>573.37</v>
      </c>
      <c r="AJ61" s="139">
        <v>567.36</v>
      </c>
      <c r="AK61" s="139">
        <v>544.29999999999995</v>
      </c>
      <c r="AL61" s="139">
        <v>521.24</v>
      </c>
      <c r="AM61" t="str">
        <f t="shared" si="1"/>
        <v>si</v>
      </c>
    </row>
    <row r="62" spans="1:39" x14ac:dyDescent="0.25">
      <c r="A62" s="14">
        <v>2020</v>
      </c>
      <c r="B62" s="14" t="s">
        <v>32</v>
      </c>
      <c r="C62" s="139">
        <v>228.51</v>
      </c>
      <c r="D62" s="139">
        <v>219.22</v>
      </c>
      <c r="E62" s="139">
        <v>209.94</v>
      </c>
      <c r="F62" s="139">
        <v>567.36</v>
      </c>
      <c r="G62" s="139">
        <v>544.29999999999995</v>
      </c>
      <c r="H62" s="139">
        <v>521.24</v>
      </c>
      <c r="I62" s="139">
        <v>285.64</v>
      </c>
      <c r="J62" s="139">
        <v>274.02999999999997</v>
      </c>
      <c r="K62" s="139">
        <v>262.42</v>
      </c>
      <c r="L62" s="139">
        <v>567.36</v>
      </c>
      <c r="M62" s="139">
        <v>544.29999999999995</v>
      </c>
      <c r="N62" s="139">
        <v>521.24</v>
      </c>
      <c r="O62" s="139">
        <v>482.26</v>
      </c>
      <c r="P62" s="139">
        <v>462.66</v>
      </c>
      <c r="Q62" s="139">
        <v>443.05</v>
      </c>
      <c r="R62" s="139">
        <v>567.36</v>
      </c>
      <c r="S62" s="139">
        <v>544.29999999999995</v>
      </c>
      <c r="T62" s="139">
        <v>521.24</v>
      </c>
      <c r="U62" s="139">
        <v>567.36</v>
      </c>
      <c r="V62" s="139">
        <v>544.29999999999995</v>
      </c>
      <c r="W62" s="139">
        <v>521.24</v>
      </c>
      <c r="X62" s="139">
        <v>680.83</v>
      </c>
      <c r="Y62" s="139">
        <v>653.16</v>
      </c>
      <c r="Z62" s="139">
        <v>625.49</v>
      </c>
      <c r="AA62" s="139">
        <v>680.83</v>
      </c>
      <c r="AB62" s="139">
        <v>653.16</v>
      </c>
      <c r="AC62" s="139">
        <v>625.49</v>
      </c>
      <c r="AD62" s="139">
        <v>680.83</v>
      </c>
      <c r="AE62" s="139">
        <v>653.16</v>
      </c>
      <c r="AF62" s="139">
        <v>625.49</v>
      </c>
      <c r="AG62" s="139">
        <v>624.1</v>
      </c>
      <c r="AH62" s="139">
        <v>598.73</v>
      </c>
      <c r="AI62" s="139">
        <v>573.37</v>
      </c>
      <c r="AJ62" s="139">
        <v>567.36</v>
      </c>
      <c r="AK62" s="139">
        <v>544.29999999999995</v>
      </c>
      <c r="AL62" s="139">
        <v>521.24</v>
      </c>
      <c r="AM62" t="str">
        <f t="shared" si="1"/>
        <v>si</v>
      </c>
    </row>
    <row r="63" spans="1:39" x14ac:dyDescent="0.25">
      <c r="A63" s="14">
        <v>2020</v>
      </c>
      <c r="B63" s="14" t="s">
        <v>33</v>
      </c>
      <c r="C63" s="139">
        <v>228.38</v>
      </c>
      <c r="D63" s="139">
        <v>219.1</v>
      </c>
      <c r="E63" s="139">
        <v>209.82</v>
      </c>
      <c r="F63" s="139">
        <v>567.36</v>
      </c>
      <c r="G63" s="139">
        <v>544.29999999999995</v>
      </c>
      <c r="H63" s="139">
        <v>521.24</v>
      </c>
      <c r="I63" s="139">
        <v>285.48</v>
      </c>
      <c r="J63" s="139">
        <v>273.87</v>
      </c>
      <c r="K63" s="139">
        <v>262.27</v>
      </c>
      <c r="L63" s="139">
        <v>567.36</v>
      </c>
      <c r="M63" s="139">
        <v>544.29999999999995</v>
      </c>
      <c r="N63" s="139">
        <v>521.24</v>
      </c>
      <c r="O63" s="139">
        <v>482.26</v>
      </c>
      <c r="P63" s="139">
        <v>462.66</v>
      </c>
      <c r="Q63" s="139">
        <v>443.05</v>
      </c>
      <c r="R63" s="139">
        <v>567.36</v>
      </c>
      <c r="S63" s="139">
        <v>544.29999999999995</v>
      </c>
      <c r="T63" s="139">
        <v>521.24</v>
      </c>
      <c r="U63" s="139">
        <v>567.36</v>
      </c>
      <c r="V63" s="139">
        <v>544.29999999999995</v>
      </c>
      <c r="W63" s="139">
        <v>521.24</v>
      </c>
      <c r="X63" s="139">
        <v>680.83</v>
      </c>
      <c r="Y63" s="139">
        <v>653.16</v>
      </c>
      <c r="Z63" s="139">
        <v>625.49</v>
      </c>
      <c r="AA63" s="139">
        <v>680.83</v>
      </c>
      <c r="AB63" s="139">
        <v>653.16</v>
      </c>
      <c r="AC63" s="139">
        <v>625.49</v>
      </c>
      <c r="AD63" s="139">
        <v>680.83</v>
      </c>
      <c r="AE63" s="139">
        <v>653.16</v>
      </c>
      <c r="AF63" s="139">
        <v>625.49</v>
      </c>
      <c r="AG63" s="139">
        <v>624.1</v>
      </c>
      <c r="AH63" s="139">
        <v>598.73</v>
      </c>
      <c r="AI63" s="139">
        <v>573.37</v>
      </c>
      <c r="AJ63" s="139">
        <v>567.36</v>
      </c>
      <c r="AK63" s="139">
        <v>544.29999999999995</v>
      </c>
      <c r="AL63" s="139">
        <v>521.24</v>
      </c>
      <c r="AM63" t="str">
        <f t="shared" si="1"/>
        <v>si</v>
      </c>
    </row>
    <row r="64" spans="1:39" x14ac:dyDescent="0.25">
      <c r="A64" s="14">
        <v>2020</v>
      </c>
      <c r="B64" s="14" t="s">
        <v>34</v>
      </c>
      <c r="C64" s="50">
        <v>228.08</v>
      </c>
      <c r="D64" s="139">
        <v>218.81</v>
      </c>
      <c r="E64" s="139">
        <v>209.54</v>
      </c>
      <c r="F64" s="139">
        <v>570.20000000000005</v>
      </c>
      <c r="G64" s="139">
        <v>547.02</v>
      </c>
      <c r="H64" s="139">
        <v>523.85</v>
      </c>
      <c r="I64" s="139">
        <v>285.10000000000002</v>
      </c>
      <c r="J64" s="139">
        <v>273.51</v>
      </c>
      <c r="K64" s="139">
        <v>261.92</v>
      </c>
      <c r="L64" s="139">
        <v>570.20000000000005</v>
      </c>
      <c r="M64" s="139">
        <v>547.02</v>
      </c>
      <c r="N64" s="139">
        <v>523.85</v>
      </c>
      <c r="O64" s="139">
        <v>484.67</v>
      </c>
      <c r="P64" s="139">
        <v>464.97</v>
      </c>
      <c r="Q64" s="139">
        <v>445.27</v>
      </c>
      <c r="R64" s="139">
        <v>570.20000000000005</v>
      </c>
      <c r="S64" s="139">
        <v>547.02</v>
      </c>
      <c r="T64" s="139">
        <v>523.85</v>
      </c>
      <c r="U64" s="139">
        <v>570.20000000000005</v>
      </c>
      <c r="V64" s="139">
        <v>547.02</v>
      </c>
      <c r="W64" s="139">
        <v>523.85</v>
      </c>
      <c r="X64" s="139">
        <v>684.23</v>
      </c>
      <c r="Y64" s="139">
        <v>656.43</v>
      </c>
      <c r="Z64" s="139">
        <v>628.62</v>
      </c>
      <c r="AA64" s="139">
        <v>684.23</v>
      </c>
      <c r="AB64" s="139">
        <v>656.43</v>
      </c>
      <c r="AC64" s="139">
        <v>628.62</v>
      </c>
      <c r="AD64" s="139">
        <v>684.23</v>
      </c>
      <c r="AE64" s="139">
        <v>656.43</v>
      </c>
      <c r="AF64" s="139">
        <v>628.62</v>
      </c>
      <c r="AG64" s="139">
        <v>627.22</v>
      </c>
      <c r="AH64" s="139">
        <v>601.72</v>
      </c>
      <c r="AI64" s="139">
        <v>576.23</v>
      </c>
      <c r="AJ64" s="139">
        <v>570.20000000000005</v>
      </c>
      <c r="AK64" s="139">
        <v>547.02</v>
      </c>
      <c r="AL64" s="139">
        <v>523.85</v>
      </c>
      <c r="AM64" t="str">
        <f t="shared" si="1"/>
        <v>si</v>
      </c>
    </row>
    <row r="83" ht="13.5" customHeight="1" x14ac:dyDescent="0.25"/>
  </sheetData>
  <mergeCells count="21">
    <mergeCell ref="A1:AL1"/>
    <mergeCell ref="A2:A4"/>
    <mergeCell ref="B2:B4"/>
    <mergeCell ref="C2:H2"/>
    <mergeCell ref="I2:N2"/>
    <mergeCell ref="O2:T2"/>
    <mergeCell ref="U2:W2"/>
    <mergeCell ref="X2:Z2"/>
    <mergeCell ref="AA2:AC2"/>
    <mergeCell ref="AD2:AF3"/>
    <mergeCell ref="X3:Z3"/>
    <mergeCell ref="AA3:AC3"/>
    <mergeCell ref="AG2:AI3"/>
    <mergeCell ref="AJ2:AL3"/>
    <mergeCell ref="C3:E3"/>
    <mergeCell ref="F3:H3"/>
    <mergeCell ref="I3:K3"/>
    <mergeCell ref="L3:N3"/>
    <mergeCell ref="O3:Q3"/>
    <mergeCell ref="R3:T3"/>
    <mergeCell ref="U3:W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3E3B6-E030-4BEF-8C96-E894E1E813CF}">
  <dimension ref="B1:O67"/>
  <sheetViews>
    <sheetView topLeftCell="B48" zoomScale="90" zoomScaleNormal="90" workbookViewId="0">
      <selection activeCell="H4" sqref="H4"/>
    </sheetView>
  </sheetViews>
  <sheetFormatPr baseColWidth="10" defaultColWidth="9.140625" defaultRowHeight="15" x14ac:dyDescent="0.25"/>
  <cols>
    <col min="1" max="1" width="0" hidden="1" customWidth="1"/>
    <col min="2" max="2" width="5.5703125" bestFit="1" customWidth="1"/>
    <col min="3" max="3" width="11.42578125" bestFit="1" customWidth="1"/>
    <col min="4" max="4" width="10.7109375" bestFit="1" customWidth="1"/>
    <col min="5" max="5" width="10" bestFit="1" customWidth="1"/>
    <col min="6" max="6" width="10.7109375" bestFit="1" customWidth="1"/>
    <col min="7" max="7" width="10" bestFit="1" customWidth="1"/>
    <col min="8" max="8" width="10.7109375" bestFit="1" customWidth="1"/>
    <col min="9" max="9" width="10" bestFit="1" customWidth="1"/>
    <col min="10" max="12" width="12.7109375" customWidth="1"/>
    <col min="13" max="13" width="13.5703125" customWidth="1"/>
    <col min="14" max="14" width="11.5703125" customWidth="1"/>
    <col min="15" max="15" width="16.5703125" customWidth="1"/>
  </cols>
  <sheetData>
    <row r="1" spans="2:15" x14ac:dyDescent="0.25">
      <c r="B1" s="234" t="s">
        <v>495</v>
      </c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</row>
    <row r="2" spans="2:15" x14ac:dyDescent="0.25">
      <c r="B2" s="188" t="s">
        <v>1</v>
      </c>
      <c r="C2" s="188" t="s">
        <v>2</v>
      </c>
      <c r="D2" s="186" t="s">
        <v>3</v>
      </c>
      <c r="E2" s="192"/>
      <c r="F2" s="186" t="s">
        <v>4</v>
      </c>
      <c r="G2" s="192"/>
      <c r="H2" s="186" t="s">
        <v>5</v>
      </c>
      <c r="I2" s="192"/>
      <c r="J2" s="3" t="s">
        <v>6</v>
      </c>
      <c r="K2" s="3" t="s">
        <v>7</v>
      </c>
      <c r="L2" s="3" t="s">
        <v>8</v>
      </c>
      <c r="M2" s="190" t="s">
        <v>43</v>
      </c>
      <c r="N2" s="190" t="s">
        <v>1426</v>
      </c>
      <c r="O2" s="190" t="s">
        <v>44</v>
      </c>
    </row>
    <row r="3" spans="2:15" ht="31.5" customHeight="1" x14ac:dyDescent="0.25">
      <c r="B3" s="189"/>
      <c r="C3" s="189"/>
      <c r="D3" s="3" t="s">
        <v>45</v>
      </c>
      <c r="E3" s="3" t="s">
        <v>46</v>
      </c>
      <c r="F3" s="3" t="s">
        <v>45</v>
      </c>
      <c r="G3" s="3" t="s">
        <v>46</v>
      </c>
      <c r="H3" s="3" t="s">
        <v>45</v>
      </c>
      <c r="I3" s="3" t="s">
        <v>46</v>
      </c>
      <c r="J3" s="105" t="s">
        <v>47</v>
      </c>
      <c r="K3" s="105" t="s">
        <v>47</v>
      </c>
      <c r="L3" s="105" t="s">
        <v>47</v>
      </c>
      <c r="M3" s="191"/>
      <c r="N3" s="191"/>
      <c r="O3" s="191"/>
    </row>
    <row r="4" spans="2:15" x14ac:dyDescent="0.25">
      <c r="B4" s="1">
        <v>2016</v>
      </c>
      <c r="C4" s="1" t="s">
        <v>16</v>
      </c>
      <c r="D4" s="116">
        <v>171.76999999999998</v>
      </c>
      <c r="E4" s="116">
        <v>425.81333333333333</v>
      </c>
      <c r="F4" s="116">
        <v>214.71333333333334</v>
      </c>
      <c r="G4" s="116">
        <v>425.81333333333333</v>
      </c>
      <c r="H4" s="116">
        <v>361.94</v>
      </c>
      <c r="I4" s="116">
        <v>425.81333333333333</v>
      </c>
      <c r="J4" s="116">
        <v>425.81333333333333</v>
      </c>
      <c r="K4" s="116">
        <v>510.97666666666663</v>
      </c>
      <c r="L4" s="116">
        <v>510.97666666666663</v>
      </c>
      <c r="M4" s="116">
        <v>510.97666666666663</v>
      </c>
      <c r="N4" s="116">
        <v>468.39333333333337</v>
      </c>
      <c r="O4" s="116">
        <v>425.81333333333333</v>
      </c>
    </row>
    <row r="5" spans="2:15" x14ac:dyDescent="0.25">
      <c r="B5" s="1">
        <v>2016</v>
      </c>
      <c r="C5" s="1" t="s">
        <v>22</v>
      </c>
      <c r="D5" s="116">
        <v>173.98666666666668</v>
      </c>
      <c r="E5" s="116">
        <v>432.20000000000005</v>
      </c>
      <c r="F5" s="116">
        <v>217.48666666666668</v>
      </c>
      <c r="G5" s="116">
        <v>432.20000000000005</v>
      </c>
      <c r="H5" s="116">
        <v>367.37000000000006</v>
      </c>
      <c r="I5" s="116">
        <v>432.20000000000005</v>
      </c>
      <c r="J5" s="116">
        <v>432.20000000000005</v>
      </c>
      <c r="K5" s="116">
        <v>518.64</v>
      </c>
      <c r="L5" s="116">
        <v>518.64</v>
      </c>
      <c r="M5" s="116">
        <v>518.64</v>
      </c>
      <c r="N5" s="116">
        <v>475.42</v>
      </c>
      <c r="O5" s="116">
        <v>432.20000000000005</v>
      </c>
    </row>
    <row r="6" spans="2:15" x14ac:dyDescent="0.25">
      <c r="B6" s="1">
        <v>2016</v>
      </c>
      <c r="C6" s="1" t="s">
        <v>23</v>
      </c>
      <c r="D6" s="116">
        <v>176.21</v>
      </c>
      <c r="E6" s="116">
        <v>438.68333333333334</v>
      </c>
      <c r="F6" s="116">
        <v>220.26</v>
      </c>
      <c r="G6" s="116">
        <v>438.68333333333334</v>
      </c>
      <c r="H6" s="116">
        <v>372.88333333333338</v>
      </c>
      <c r="I6" s="116">
        <v>438.68333333333334</v>
      </c>
      <c r="J6" s="116">
        <v>438.68333333333334</v>
      </c>
      <c r="K6" s="116">
        <v>526.41999999999996</v>
      </c>
      <c r="L6" s="116">
        <v>526.41999999999996</v>
      </c>
      <c r="M6" s="116">
        <v>526.41999999999996</v>
      </c>
      <c r="N6" s="116">
        <v>482.55</v>
      </c>
      <c r="O6" s="116">
        <v>438.68333333333334</v>
      </c>
    </row>
    <row r="7" spans="2:15" x14ac:dyDescent="0.25">
      <c r="B7" s="1">
        <v>2016</v>
      </c>
      <c r="C7" s="1" t="s">
        <v>24</v>
      </c>
      <c r="D7" s="116">
        <v>178.10666666666668</v>
      </c>
      <c r="E7" s="116">
        <v>445.26333333333332</v>
      </c>
      <c r="F7" s="116">
        <v>222.63333333333333</v>
      </c>
      <c r="G7" s="116">
        <v>445.26333333333332</v>
      </c>
      <c r="H7" s="116">
        <v>378.47333333333336</v>
      </c>
      <c r="I7" s="116">
        <v>445.26333333333332</v>
      </c>
      <c r="J7" s="116">
        <v>445.26333333333332</v>
      </c>
      <c r="K7" s="116">
        <v>534.31666666666672</v>
      </c>
      <c r="L7" s="116">
        <v>534.31666666666672</v>
      </c>
      <c r="M7" s="116">
        <v>534.31666666666672</v>
      </c>
      <c r="N7" s="116">
        <v>489.78666666666663</v>
      </c>
      <c r="O7" s="116">
        <v>445.26333333333332</v>
      </c>
    </row>
    <row r="8" spans="2:15" x14ac:dyDescent="0.25">
      <c r="B8" s="1">
        <v>2016</v>
      </c>
      <c r="C8" s="1" t="s">
        <v>25</v>
      </c>
      <c r="D8" s="116">
        <v>180.77666666666664</v>
      </c>
      <c r="E8" s="116">
        <v>451.94666666666672</v>
      </c>
      <c r="F8" s="116">
        <v>225.97000000000003</v>
      </c>
      <c r="G8" s="116">
        <v>451.94666666666672</v>
      </c>
      <c r="H8" s="116">
        <v>384.15333333333336</v>
      </c>
      <c r="I8" s="116">
        <v>451.94666666666672</v>
      </c>
      <c r="J8" s="116">
        <v>451.94666666666672</v>
      </c>
      <c r="K8" s="116">
        <v>542.33000000000004</v>
      </c>
      <c r="L8" s="116">
        <v>542.33000000000004</v>
      </c>
      <c r="M8" s="116">
        <v>542.33000000000004</v>
      </c>
      <c r="N8" s="116">
        <v>497.13666666666671</v>
      </c>
      <c r="O8" s="116">
        <v>451.94666666666672</v>
      </c>
    </row>
    <row r="9" spans="2:15" x14ac:dyDescent="0.25">
      <c r="B9" s="1">
        <v>2016</v>
      </c>
      <c r="C9" s="1" t="s">
        <v>28</v>
      </c>
      <c r="D9" s="116">
        <v>183.48666666666668</v>
      </c>
      <c r="E9" s="116">
        <v>458.72333333333336</v>
      </c>
      <c r="F9" s="116">
        <v>229.36</v>
      </c>
      <c r="G9" s="116">
        <v>458.72333333333336</v>
      </c>
      <c r="H9" s="116">
        <v>389.91333333333336</v>
      </c>
      <c r="I9" s="116">
        <v>458.72333333333336</v>
      </c>
      <c r="J9" s="116">
        <v>458.72333333333336</v>
      </c>
      <c r="K9" s="116">
        <v>550.4666666666667</v>
      </c>
      <c r="L9" s="116">
        <v>550.4666666666667</v>
      </c>
      <c r="M9" s="116">
        <v>550.4666666666667</v>
      </c>
      <c r="N9" s="116">
        <v>504.59666666666664</v>
      </c>
      <c r="O9" s="116">
        <v>458.72333333333336</v>
      </c>
    </row>
    <row r="10" spans="2:15" x14ac:dyDescent="0.25">
      <c r="B10" s="1">
        <v>2016</v>
      </c>
      <c r="C10" s="1" t="s">
        <v>29</v>
      </c>
      <c r="D10" s="116">
        <v>186.24</v>
      </c>
      <c r="E10" s="116">
        <v>465.6033333333333</v>
      </c>
      <c r="F10" s="116">
        <v>232.79999999999998</v>
      </c>
      <c r="G10" s="116">
        <v>465.6033333333333</v>
      </c>
      <c r="H10" s="116">
        <v>395.76333333333332</v>
      </c>
      <c r="I10" s="116">
        <v>465.6033333333333</v>
      </c>
      <c r="J10" s="116">
        <v>465.6033333333333</v>
      </c>
      <c r="K10" s="116">
        <v>558.72333333333336</v>
      </c>
      <c r="L10" s="116">
        <v>558.72333333333336</v>
      </c>
      <c r="M10" s="116">
        <v>558.72333333333336</v>
      </c>
      <c r="N10" s="116">
        <v>512.1633333333333</v>
      </c>
      <c r="O10" s="116">
        <v>465.6033333333333</v>
      </c>
    </row>
    <row r="11" spans="2:15" x14ac:dyDescent="0.25">
      <c r="B11" s="1">
        <v>2016</v>
      </c>
      <c r="C11" s="1" t="s">
        <v>30</v>
      </c>
      <c r="D11" s="116">
        <v>189.03666666666666</v>
      </c>
      <c r="E11" s="116">
        <v>472.58666666666664</v>
      </c>
      <c r="F11" s="116">
        <v>236.29333333333332</v>
      </c>
      <c r="G11" s="116">
        <v>472.58666666666664</v>
      </c>
      <c r="H11" s="116">
        <v>401.69666666666672</v>
      </c>
      <c r="I11" s="116">
        <v>472.58666666666664</v>
      </c>
      <c r="J11" s="116">
        <v>472.58666666666664</v>
      </c>
      <c r="K11" s="116">
        <v>567.10333333333335</v>
      </c>
      <c r="L11" s="116">
        <v>567.10333333333335</v>
      </c>
      <c r="M11" s="116">
        <v>567.10333333333335</v>
      </c>
      <c r="N11" s="116">
        <v>519.84666666666669</v>
      </c>
      <c r="O11" s="116">
        <v>472.58666666666664</v>
      </c>
    </row>
    <row r="12" spans="2:15" x14ac:dyDescent="0.25">
      <c r="B12" s="1">
        <v>2016</v>
      </c>
      <c r="C12" s="1" t="s">
        <v>31</v>
      </c>
      <c r="D12" s="116">
        <v>191.86999999999998</v>
      </c>
      <c r="E12" s="116">
        <v>479.67333333333335</v>
      </c>
      <c r="F12" s="116">
        <v>239.83666666666667</v>
      </c>
      <c r="G12" s="116">
        <v>479.67333333333335</v>
      </c>
      <c r="H12" s="116">
        <v>407.72666666666669</v>
      </c>
      <c r="I12" s="116">
        <v>479.67333333333335</v>
      </c>
      <c r="J12" s="116">
        <v>479.67333333333335</v>
      </c>
      <c r="K12" s="116">
        <v>575.61</v>
      </c>
      <c r="L12" s="116">
        <v>575.61</v>
      </c>
      <c r="M12" s="116">
        <v>575.61</v>
      </c>
      <c r="N12" s="116">
        <v>527.64333333333332</v>
      </c>
      <c r="O12" s="116">
        <v>479.67333333333335</v>
      </c>
    </row>
    <row r="13" spans="2:15" x14ac:dyDescent="0.25">
      <c r="B13" s="1">
        <v>2016</v>
      </c>
      <c r="C13" s="1" t="s">
        <v>32</v>
      </c>
      <c r="D13" s="116">
        <v>191.77</v>
      </c>
      <c r="E13" s="116">
        <v>467.83</v>
      </c>
      <c r="F13" s="116">
        <v>239.71333333333334</v>
      </c>
      <c r="G13" s="116">
        <v>467.83</v>
      </c>
      <c r="H13" s="116">
        <v>397.65666666666669</v>
      </c>
      <c r="I13" s="116">
        <v>467.83</v>
      </c>
      <c r="J13" s="116">
        <v>467.83</v>
      </c>
      <c r="K13" s="116">
        <v>561.39666666666665</v>
      </c>
      <c r="L13" s="116">
        <v>561.39666666666665</v>
      </c>
      <c r="M13" s="116">
        <v>561.39666666666665</v>
      </c>
      <c r="N13" s="116">
        <v>514.61333333333334</v>
      </c>
      <c r="O13" s="116">
        <v>467.83</v>
      </c>
    </row>
    <row r="14" spans="2:15" x14ac:dyDescent="0.25">
      <c r="B14" s="1">
        <v>2016</v>
      </c>
      <c r="C14" s="1" t="s">
        <v>33</v>
      </c>
      <c r="D14" s="116">
        <v>191.65333333333334</v>
      </c>
      <c r="E14" s="116">
        <v>444.61666666666662</v>
      </c>
      <c r="F14" s="116">
        <v>239.56666666666669</v>
      </c>
      <c r="G14" s="116">
        <v>444.61666666666662</v>
      </c>
      <c r="H14" s="116">
        <v>377.93</v>
      </c>
      <c r="I14" s="116">
        <v>444.61666666666662</v>
      </c>
      <c r="J14" s="116">
        <v>444.61666666666662</v>
      </c>
      <c r="K14" s="116">
        <v>533.54333333333341</v>
      </c>
      <c r="L14" s="116">
        <v>533.54333333333341</v>
      </c>
      <c r="M14" s="116">
        <v>533.54333333333341</v>
      </c>
      <c r="N14" s="116">
        <v>489.08</v>
      </c>
      <c r="O14" s="116">
        <v>444.61666666666662</v>
      </c>
    </row>
    <row r="15" spans="2:15" x14ac:dyDescent="0.25">
      <c r="B15" s="4">
        <v>2016</v>
      </c>
      <c r="C15" s="4" t="s">
        <v>34</v>
      </c>
      <c r="D15" s="116">
        <v>191.86666666666665</v>
      </c>
      <c r="E15" s="116">
        <v>454.42333333333335</v>
      </c>
      <c r="F15" s="116">
        <v>239.83666666666667</v>
      </c>
      <c r="G15" s="116">
        <v>454.42333333333335</v>
      </c>
      <c r="H15" s="116">
        <v>386.26</v>
      </c>
      <c r="I15" s="116">
        <v>454.42333333333335</v>
      </c>
      <c r="J15" s="116">
        <v>454.42333333333335</v>
      </c>
      <c r="K15" s="116">
        <v>545.30666666666673</v>
      </c>
      <c r="L15" s="116">
        <v>545.30666666666673</v>
      </c>
      <c r="M15" s="116">
        <v>545.30666666666673</v>
      </c>
      <c r="N15" s="116">
        <v>499.86666666666662</v>
      </c>
      <c r="O15" s="116">
        <v>454.42333333333335</v>
      </c>
    </row>
    <row r="16" spans="2:15" x14ac:dyDescent="0.25">
      <c r="B16" s="2">
        <v>2017</v>
      </c>
      <c r="C16" s="1" t="s">
        <v>16</v>
      </c>
      <c r="D16" s="116">
        <v>192.66666666666666</v>
      </c>
      <c r="E16" s="116">
        <v>429.82</v>
      </c>
      <c r="F16" s="116">
        <v>240.83</v>
      </c>
      <c r="G16" s="116">
        <v>429.82</v>
      </c>
      <c r="H16" s="116">
        <v>365.35000000000008</v>
      </c>
      <c r="I16" s="116">
        <v>429.82</v>
      </c>
      <c r="J16" s="116">
        <v>429.82</v>
      </c>
      <c r="K16" s="116">
        <v>515.78</v>
      </c>
      <c r="L16" s="116">
        <v>515.78</v>
      </c>
      <c r="M16" s="116">
        <v>515.78</v>
      </c>
      <c r="N16" s="116">
        <v>472.8</v>
      </c>
      <c r="O16" s="116">
        <v>429.82</v>
      </c>
    </row>
    <row r="17" spans="2:15" x14ac:dyDescent="0.25">
      <c r="B17" s="2">
        <v>2017</v>
      </c>
      <c r="C17" s="1" t="s">
        <v>22</v>
      </c>
      <c r="D17" s="116">
        <v>194.64333333333332</v>
      </c>
      <c r="E17" s="116">
        <v>438.47333333333336</v>
      </c>
      <c r="F17" s="116">
        <v>243.30333333333337</v>
      </c>
      <c r="G17" s="116">
        <v>438.47333333333336</v>
      </c>
      <c r="H17" s="116">
        <v>372.70333333333338</v>
      </c>
      <c r="I17" s="116">
        <v>438.47333333333336</v>
      </c>
      <c r="J17" s="116">
        <v>438.47333333333336</v>
      </c>
      <c r="K17" s="116">
        <v>526.16666666666663</v>
      </c>
      <c r="L17" s="116">
        <v>526.16666666666663</v>
      </c>
      <c r="M17" s="116">
        <v>526.16666666666663</v>
      </c>
      <c r="N17" s="116">
        <v>482.32</v>
      </c>
      <c r="O17" s="116">
        <v>438.47333333333336</v>
      </c>
    </row>
    <row r="18" spans="2:15" x14ac:dyDescent="0.25">
      <c r="B18" s="2">
        <v>2017</v>
      </c>
      <c r="C18" s="1" t="s">
        <v>23</v>
      </c>
      <c r="D18" s="116">
        <v>196.59333333333333</v>
      </c>
      <c r="E18" s="116">
        <v>460.1466666666667</v>
      </c>
      <c r="F18" s="116">
        <v>245.74</v>
      </c>
      <c r="G18" s="116">
        <v>460.1466666666667</v>
      </c>
      <c r="H18" s="116">
        <v>391.12666666666672</v>
      </c>
      <c r="I18" s="116">
        <v>460.1466666666667</v>
      </c>
      <c r="J18" s="116">
        <v>460.1466666666667</v>
      </c>
      <c r="K18" s="116">
        <v>552.17999999999995</v>
      </c>
      <c r="L18" s="116">
        <v>552.17999999999995</v>
      </c>
      <c r="M18" s="116">
        <v>552.17999999999995</v>
      </c>
      <c r="N18" s="116">
        <v>506.16333333333336</v>
      </c>
      <c r="O18" s="116">
        <v>460.1466666666667</v>
      </c>
    </row>
    <row r="19" spans="2:15" x14ac:dyDescent="0.25">
      <c r="B19" s="2">
        <v>2017</v>
      </c>
      <c r="C19" s="1" t="s">
        <v>24</v>
      </c>
      <c r="D19" s="116">
        <v>197.51666666666665</v>
      </c>
      <c r="E19" s="116">
        <v>445.96333333333331</v>
      </c>
      <c r="F19" s="116">
        <v>246.89333333333332</v>
      </c>
      <c r="G19" s="116">
        <v>445.96333333333331</v>
      </c>
      <c r="H19" s="116">
        <v>379.06666666666666</v>
      </c>
      <c r="I19" s="116">
        <v>445.96333333333331</v>
      </c>
      <c r="J19" s="116">
        <v>445.96333333333331</v>
      </c>
      <c r="K19" s="116">
        <v>535.15666666666664</v>
      </c>
      <c r="L19" s="116">
        <v>535.15666666666664</v>
      </c>
      <c r="M19" s="116">
        <v>535.15666666666664</v>
      </c>
      <c r="N19" s="116">
        <v>490.55999999999995</v>
      </c>
      <c r="O19" s="116">
        <v>445.96333333333331</v>
      </c>
    </row>
    <row r="20" spans="2:15" x14ac:dyDescent="0.25">
      <c r="B20" s="2">
        <v>2017</v>
      </c>
      <c r="C20" s="1" t="s">
        <v>25</v>
      </c>
      <c r="D20" s="116">
        <v>198.44333333333336</v>
      </c>
      <c r="E20" s="116">
        <v>436.41333333333336</v>
      </c>
      <c r="F20" s="116">
        <v>248.04999999999998</v>
      </c>
      <c r="G20" s="116">
        <v>436.41333333333336</v>
      </c>
      <c r="H20" s="116">
        <v>370.95333333333338</v>
      </c>
      <c r="I20" s="116">
        <v>436.41333333333336</v>
      </c>
      <c r="J20" s="116">
        <v>436.41333333333336</v>
      </c>
      <c r="K20" s="116">
        <v>523.69999999999993</v>
      </c>
      <c r="L20" s="116">
        <v>523.69999999999993</v>
      </c>
      <c r="M20" s="116">
        <v>523.69999999999993</v>
      </c>
      <c r="N20" s="116">
        <v>480.05333333333334</v>
      </c>
      <c r="O20" s="116">
        <v>436.41333333333336</v>
      </c>
    </row>
    <row r="21" spans="2:15" x14ac:dyDescent="0.25">
      <c r="B21" s="2">
        <v>2017</v>
      </c>
      <c r="C21" s="1" t="s">
        <v>28</v>
      </c>
      <c r="D21" s="116">
        <v>198.89000000000001</v>
      </c>
      <c r="E21" s="116">
        <v>429.69000000000005</v>
      </c>
      <c r="F21" s="116">
        <v>248.60999999999999</v>
      </c>
      <c r="G21" s="116">
        <v>429.69000000000005</v>
      </c>
      <c r="H21" s="116">
        <v>365.24</v>
      </c>
      <c r="I21" s="116">
        <v>429.69000000000005</v>
      </c>
      <c r="J21" s="116">
        <v>429.69000000000005</v>
      </c>
      <c r="K21" s="116">
        <v>515.63</v>
      </c>
      <c r="L21" s="116">
        <v>515.63</v>
      </c>
      <c r="M21" s="116">
        <v>515.63</v>
      </c>
      <c r="N21" s="116">
        <v>472.65666666666669</v>
      </c>
      <c r="O21" s="116">
        <v>429.69000000000005</v>
      </c>
    </row>
    <row r="22" spans="2:15" x14ac:dyDescent="0.25">
      <c r="B22" s="2">
        <v>2017</v>
      </c>
      <c r="C22" s="1" t="s">
        <v>29</v>
      </c>
      <c r="D22" s="116">
        <v>199.12333333333333</v>
      </c>
      <c r="E22" s="116">
        <v>451.49</v>
      </c>
      <c r="F22" s="116">
        <v>248.9</v>
      </c>
      <c r="G22" s="116">
        <v>451.49</v>
      </c>
      <c r="H22" s="116">
        <v>383.76666666666665</v>
      </c>
      <c r="I22" s="116">
        <v>451.49</v>
      </c>
      <c r="J22" s="116">
        <v>451.49</v>
      </c>
      <c r="K22" s="116">
        <v>541.78666666666663</v>
      </c>
      <c r="L22" s="116">
        <v>541.78666666666663</v>
      </c>
      <c r="M22" s="116">
        <v>541.78666666666663</v>
      </c>
      <c r="N22" s="116">
        <v>496.64000000000004</v>
      </c>
      <c r="O22" s="116">
        <v>451.49</v>
      </c>
    </row>
    <row r="23" spans="2:15" x14ac:dyDescent="0.25">
      <c r="B23" s="2">
        <v>2017</v>
      </c>
      <c r="C23" s="1" t="s">
        <v>30</v>
      </c>
      <c r="D23" s="116">
        <v>199.01666666666665</v>
      </c>
      <c r="E23" s="116">
        <v>455.66666666666669</v>
      </c>
      <c r="F23" s="116">
        <v>248.77333333333334</v>
      </c>
      <c r="G23" s="116">
        <v>455.66666666666669</v>
      </c>
      <c r="H23" s="116">
        <v>387.31666666666666</v>
      </c>
      <c r="I23" s="116">
        <v>455.66666666666669</v>
      </c>
      <c r="J23" s="116">
        <v>455.66666666666669</v>
      </c>
      <c r="K23" s="116">
        <v>546.80000000000007</v>
      </c>
      <c r="L23" s="116">
        <v>546.80000000000007</v>
      </c>
      <c r="M23" s="116">
        <v>546.80000000000007</v>
      </c>
      <c r="N23" s="116">
        <v>501.23333333333335</v>
      </c>
      <c r="O23" s="116">
        <v>455.66666666666669</v>
      </c>
    </row>
    <row r="24" spans="2:15" x14ac:dyDescent="0.25">
      <c r="B24" s="2">
        <v>2017</v>
      </c>
      <c r="C24" s="1" t="s">
        <v>31</v>
      </c>
      <c r="D24" s="116">
        <v>199.29333333333332</v>
      </c>
      <c r="E24" s="116">
        <v>444.80999999999995</v>
      </c>
      <c r="F24" s="116">
        <v>249.11333333333332</v>
      </c>
      <c r="G24" s="116">
        <v>444.80999999999995</v>
      </c>
      <c r="H24" s="116">
        <v>378.09</v>
      </c>
      <c r="I24" s="116">
        <v>444.80999999999995</v>
      </c>
      <c r="J24" s="116">
        <v>444.80999999999995</v>
      </c>
      <c r="K24" s="116">
        <v>533.77333333333343</v>
      </c>
      <c r="L24" s="116">
        <v>533.77333333333343</v>
      </c>
      <c r="M24" s="116">
        <v>533.77333333333343</v>
      </c>
      <c r="N24" s="116">
        <v>489.28999999999996</v>
      </c>
      <c r="O24" s="116">
        <v>444.80999999999995</v>
      </c>
    </row>
    <row r="25" spans="2:15" x14ac:dyDescent="0.25">
      <c r="B25" s="2">
        <v>2017</v>
      </c>
      <c r="C25" s="1" t="s">
        <v>32</v>
      </c>
      <c r="D25" s="116">
        <v>199.38333333333333</v>
      </c>
      <c r="E25" s="116">
        <v>451.99333333333334</v>
      </c>
      <c r="F25" s="116">
        <v>249.22333333333333</v>
      </c>
      <c r="G25" s="116">
        <v>451.99333333333334</v>
      </c>
      <c r="H25" s="116">
        <v>384.19333333333333</v>
      </c>
      <c r="I25" s="116">
        <v>451.99333333333334</v>
      </c>
      <c r="J25" s="116">
        <v>451.99333333333334</v>
      </c>
      <c r="K25" s="116">
        <v>542.39</v>
      </c>
      <c r="L25" s="116">
        <v>542.39</v>
      </c>
      <c r="M25" s="116">
        <v>542.39</v>
      </c>
      <c r="N25" s="116">
        <v>497.19</v>
      </c>
      <c r="O25" s="116">
        <v>451.99333333333334</v>
      </c>
    </row>
    <row r="26" spans="2:15" x14ac:dyDescent="0.25">
      <c r="B26" s="2">
        <v>2017</v>
      </c>
      <c r="C26" s="1" t="s">
        <v>33</v>
      </c>
      <c r="D26" s="116">
        <v>199.38333333333333</v>
      </c>
      <c r="E26" s="116">
        <v>451.99333333333334</v>
      </c>
      <c r="F26" s="116">
        <v>249.22333333333333</v>
      </c>
      <c r="G26" s="116">
        <v>451.99333333333334</v>
      </c>
      <c r="H26" s="116">
        <v>384.19333333333333</v>
      </c>
      <c r="I26" s="116">
        <v>451.99333333333334</v>
      </c>
      <c r="J26" s="116">
        <v>451.99333333333334</v>
      </c>
      <c r="K26" s="116">
        <v>542.39</v>
      </c>
      <c r="L26" s="116">
        <v>542.39</v>
      </c>
      <c r="M26" s="116">
        <v>542.39</v>
      </c>
      <c r="N26" s="116">
        <v>497.19</v>
      </c>
      <c r="O26" s="116">
        <v>451.99333333333334</v>
      </c>
    </row>
    <row r="27" spans="2:15" x14ac:dyDescent="0.25">
      <c r="B27" s="2">
        <v>2017</v>
      </c>
      <c r="C27" s="1" t="s">
        <v>34</v>
      </c>
      <c r="D27" s="116">
        <v>199.74</v>
      </c>
      <c r="E27" s="116">
        <v>452.96</v>
      </c>
      <c r="F27" s="116">
        <v>249.67333333333332</v>
      </c>
      <c r="G27" s="116">
        <v>452.96</v>
      </c>
      <c r="H27" s="116">
        <v>385.01333333333332</v>
      </c>
      <c r="I27" s="116">
        <v>452.96</v>
      </c>
      <c r="J27" s="116">
        <v>452.96</v>
      </c>
      <c r="K27" s="116">
        <v>543.55000000000007</v>
      </c>
      <c r="L27" s="116">
        <v>543.55000000000007</v>
      </c>
      <c r="M27" s="116">
        <v>543.55000000000007</v>
      </c>
      <c r="N27" s="116">
        <v>498.25333333333333</v>
      </c>
      <c r="O27" s="116">
        <v>452.96</v>
      </c>
    </row>
    <row r="28" spans="2:15" x14ac:dyDescent="0.25">
      <c r="B28" s="2">
        <v>2018</v>
      </c>
      <c r="C28" s="1" t="s">
        <v>16</v>
      </c>
      <c r="D28" s="116">
        <v>200.50666666666666</v>
      </c>
      <c r="E28" s="116">
        <v>449.91333333333336</v>
      </c>
      <c r="F28" s="116">
        <v>250.63333333333333</v>
      </c>
      <c r="G28" s="116">
        <v>449.91333333333336</v>
      </c>
      <c r="H28" s="116">
        <v>382.42666666666668</v>
      </c>
      <c r="I28" s="116">
        <v>449.91333333333336</v>
      </c>
      <c r="J28" s="116">
        <v>449.91333333333336</v>
      </c>
      <c r="K28" s="116">
        <v>539.89666666666665</v>
      </c>
      <c r="L28" s="116">
        <v>539.89666666666665</v>
      </c>
      <c r="M28" s="116">
        <v>539.89666666666665</v>
      </c>
      <c r="N28" s="116">
        <v>494.90333333333336</v>
      </c>
      <c r="O28" s="116">
        <v>449.91333333333336</v>
      </c>
    </row>
    <row r="29" spans="2:15" x14ac:dyDescent="0.25">
      <c r="B29" s="2">
        <v>2018</v>
      </c>
      <c r="C29" s="1" t="s">
        <v>22</v>
      </c>
      <c r="D29" s="116">
        <v>201.76333333333332</v>
      </c>
      <c r="E29" s="116">
        <v>456.82</v>
      </c>
      <c r="F29" s="116">
        <v>252.20333333333329</v>
      </c>
      <c r="G29" s="116">
        <v>456.82</v>
      </c>
      <c r="H29" s="116">
        <v>388.3</v>
      </c>
      <c r="I29" s="116">
        <v>456.82</v>
      </c>
      <c r="J29" s="116">
        <v>456.82</v>
      </c>
      <c r="K29" s="116">
        <v>548.18999999999994</v>
      </c>
      <c r="L29" s="116">
        <v>548.18999999999994</v>
      </c>
      <c r="M29" s="116">
        <v>548.18999999999994</v>
      </c>
      <c r="N29" s="116">
        <v>502.50333333333333</v>
      </c>
      <c r="O29" s="116">
        <v>456.82</v>
      </c>
    </row>
    <row r="30" spans="2:15" x14ac:dyDescent="0.25">
      <c r="B30" s="2">
        <v>2018</v>
      </c>
      <c r="C30" s="1" t="s">
        <v>23</v>
      </c>
      <c r="D30" s="116">
        <v>203.1933333333333</v>
      </c>
      <c r="E30" s="116">
        <v>474.90000000000003</v>
      </c>
      <c r="F30" s="116">
        <v>253.99</v>
      </c>
      <c r="G30" s="116">
        <v>474.90000000000003</v>
      </c>
      <c r="H30" s="116">
        <v>403.66333333333336</v>
      </c>
      <c r="I30" s="116">
        <v>474.90000000000003</v>
      </c>
      <c r="J30" s="116">
        <v>474.90000000000003</v>
      </c>
      <c r="K30" s="116">
        <v>569.88</v>
      </c>
      <c r="L30" s="116">
        <v>569.88</v>
      </c>
      <c r="M30" s="116">
        <v>569.88</v>
      </c>
      <c r="N30" s="116">
        <v>522.39</v>
      </c>
      <c r="O30" s="116">
        <v>474.90000000000003</v>
      </c>
    </row>
    <row r="31" spans="2:15" x14ac:dyDescent="0.25">
      <c r="B31" s="2">
        <v>2018</v>
      </c>
      <c r="C31" s="1" t="s">
        <v>24</v>
      </c>
      <c r="D31" s="116">
        <v>203.68333333333331</v>
      </c>
      <c r="E31" s="116">
        <v>468.67666666666668</v>
      </c>
      <c r="F31" s="116">
        <v>254.60333333333335</v>
      </c>
      <c r="G31" s="116">
        <v>468.67666666666668</v>
      </c>
      <c r="H31" s="116">
        <v>398.36999999999995</v>
      </c>
      <c r="I31" s="116">
        <v>468.67666666666668</v>
      </c>
      <c r="J31" s="116">
        <v>468.67666666666668</v>
      </c>
      <c r="K31" s="116">
        <v>562.41</v>
      </c>
      <c r="L31" s="116">
        <v>562.41</v>
      </c>
      <c r="M31" s="116">
        <v>562.41</v>
      </c>
      <c r="N31" s="116">
        <v>515.54333333333329</v>
      </c>
      <c r="O31" s="116">
        <v>468.67666666666668</v>
      </c>
    </row>
    <row r="32" spans="2:15" x14ac:dyDescent="0.25">
      <c r="B32" s="2">
        <v>2018</v>
      </c>
      <c r="C32" s="1" t="s">
        <v>25</v>
      </c>
      <c r="D32" s="116">
        <v>204.61999999999998</v>
      </c>
      <c r="E32" s="116">
        <v>455.35666666666663</v>
      </c>
      <c r="F32" s="116">
        <v>255.77666666666664</v>
      </c>
      <c r="G32" s="116">
        <v>455.35666666666663</v>
      </c>
      <c r="H32" s="116">
        <v>387.05333333333334</v>
      </c>
      <c r="I32" s="116">
        <v>455.35666666666663</v>
      </c>
      <c r="J32" s="116">
        <v>455.35666666666663</v>
      </c>
      <c r="K32" s="116">
        <v>546.42999999999995</v>
      </c>
      <c r="L32" s="116">
        <v>546.42999999999995</v>
      </c>
      <c r="M32" s="116">
        <v>546.42999999999995</v>
      </c>
      <c r="N32" s="116">
        <v>500.89333333333337</v>
      </c>
      <c r="O32" s="116">
        <v>455.35666666666663</v>
      </c>
    </row>
    <row r="33" spans="2:15" x14ac:dyDescent="0.25">
      <c r="B33" s="2">
        <v>2018</v>
      </c>
      <c r="C33" s="1" t="s">
        <v>28</v>
      </c>
      <c r="D33" s="116">
        <v>205.14000000000001</v>
      </c>
      <c r="E33" s="116">
        <v>469.11999999999995</v>
      </c>
      <c r="F33" s="116">
        <v>256.43</v>
      </c>
      <c r="G33" s="116">
        <v>469.11999999999995</v>
      </c>
      <c r="H33" s="116">
        <v>398.75333333333339</v>
      </c>
      <c r="I33" s="116">
        <v>469.11999999999995</v>
      </c>
      <c r="J33" s="116">
        <v>469.11999999999995</v>
      </c>
      <c r="K33" s="116">
        <v>562.94333333333338</v>
      </c>
      <c r="L33" s="116">
        <v>562.94333333333338</v>
      </c>
      <c r="M33" s="116">
        <v>562.94333333333338</v>
      </c>
      <c r="N33" s="116">
        <v>516.03000000000009</v>
      </c>
      <c r="O33" s="116">
        <v>469.11999999999995</v>
      </c>
    </row>
    <row r="34" spans="2:15" x14ac:dyDescent="0.25">
      <c r="B34" s="2">
        <v>2018</v>
      </c>
      <c r="C34" s="1" t="s">
        <v>29</v>
      </c>
      <c r="D34" s="116">
        <v>205.46</v>
      </c>
      <c r="E34" s="116">
        <v>478.46333333333331</v>
      </c>
      <c r="F34" s="116">
        <v>256.82333333333332</v>
      </c>
      <c r="G34" s="116">
        <v>478.46333333333331</v>
      </c>
      <c r="H34" s="116">
        <v>406.69333333333333</v>
      </c>
      <c r="I34" s="116">
        <v>478.46333333333331</v>
      </c>
      <c r="J34" s="116">
        <v>478.46333333333331</v>
      </c>
      <c r="K34" s="116">
        <v>574.15666666666664</v>
      </c>
      <c r="L34" s="116">
        <v>574.15666666666664</v>
      </c>
      <c r="M34" s="116">
        <v>574.15666666666664</v>
      </c>
      <c r="N34" s="116">
        <v>526.31000000000006</v>
      </c>
      <c r="O34" s="116">
        <v>478.46333333333331</v>
      </c>
    </row>
    <row r="35" spans="2:15" x14ac:dyDescent="0.25">
      <c r="B35" s="2">
        <v>2018</v>
      </c>
      <c r="C35" s="1" t="s">
        <v>30</v>
      </c>
      <c r="D35" s="116">
        <v>205.20000000000002</v>
      </c>
      <c r="E35" s="116">
        <v>477.37333333333328</v>
      </c>
      <c r="F35" s="116">
        <v>256.5</v>
      </c>
      <c r="G35" s="116">
        <v>477.37333333333328</v>
      </c>
      <c r="H35" s="116">
        <v>405.76666666666671</v>
      </c>
      <c r="I35" s="116">
        <v>477.37333333333328</v>
      </c>
      <c r="J35" s="116">
        <v>477.37333333333328</v>
      </c>
      <c r="K35" s="116">
        <v>572.85</v>
      </c>
      <c r="L35" s="116">
        <v>572.85</v>
      </c>
      <c r="M35" s="116">
        <v>572.85</v>
      </c>
      <c r="N35" s="116">
        <v>525.11333333333334</v>
      </c>
      <c r="O35" s="116">
        <v>477.37333333333328</v>
      </c>
    </row>
    <row r="36" spans="2:15" x14ac:dyDescent="0.25">
      <c r="B36" s="2">
        <v>2018</v>
      </c>
      <c r="C36" s="1" t="s">
        <v>31</v>
      </c>
      <c r="D36" s="116">
        <v>205.44666666666669</v>
      </c>
      <c r="E36" s="116">
        <v>479.09</v>
      </c>
      <c r="F36" s="116">
        <v>256.80666666666667</v>
      </c>
      <c r="G36" s="116">
        <v>479.09</v>
      </c>
      <c r="H36" s="116">
        <v>407.23</v>
      </c>
      <c r="I36" s="116">
        <v>479.09</v>
      </c>
      <c r="J36" s="116">
        <v>479.09</v>
      </c>
      <c r="K36" s="116">
        <v>574.90666666666664</v>
      </c>
      <c r="L36" s="116">
        <v>574.90666666666664</v>
      </c>
      <c r="M36" s="116">
        <v>574.90666666666664</v>
      </c>
      <c r="N36" s="116">
        <v>526.99999999999989</v>
      </c>
      <c r="O36" s="116">
        <v>479.09</v>
      </c>
    </row>
    <row r="37" spans="2:15" x14ac:dyDescent="0.25">
      <c r="B37" s="2">
        <v>2018</v>
      </c>
      <c r="C37" s="1" t="s">
        <v>32</v>
      </c>
      <c r="D37" s="116">
        <v>205.77666666666664</v>
      </c>
      <c r="E37" s="116">
        <v>482.23</v>
      </c>
      <c r="F37" s="116">
        <v>257.21999999999997</v>
      </c>
      <c r="G37" s="116">
        <v>482.23</v>
      </c>
      <c r="H37" s="116">
        <v>409.89999999999992</v>
      </c>
      <c r="I37" s="116">
        <v>482.23</v>
      </c>
      <c r="J37" s="116">
        <v>482.23</v>
      </c>
      <c r="K37" s="116">
        <v>578.67999999999995</v>
      </c>
      <c r="L37" s="116">
        <v>578.67999999999995</v>
      </c>
      <c r="M37" s="116">
        <v>578.67999999999995</v>
      </c>
      <c r="N37" s="116">
        <v>530.45333333333338</v>
      </c>
      <c r="O37" s="116">
        <v>482.23</v>
      </c>
    </row>
    <row r="38" spans="2:15" x14ac:dyDescent="0.25">
      <c r="B38" s="2">
        <v>2018</v>
      </c>
      <c r="C38" s="1" t="s">
        <v>33</v>
      </c>
      <c r="D38" s="116">
        <v>206.02333333333331</v>
      </c>
      <c r="E38" s="116">
        <v>491.59</v>
      </c>
      <c r="F38" s="116">
        <v>257.53000000000003</v>
      </c>
      <c r="G38" s="116">
        <v>491.59</v>
      </c>
      <c r="H38" s="116">
        <v>417.85000000000008</v>
      </c>
      <c r="I38" s="116">
        <v>491.59</v>
      </c>
      <c r="J38" s="116">
        <v>491.59</v>
      </c>
      <c r="K38" s="116">
        <v>589.90666666666664</v>
      </c>
      <c r="L38" s="116">
        <v>589.90666666666664</v>
      </c>
      <c r="M38" s="116">
        <v>589.90666666666664</v>
      </c>
      <c r="N38" s="116">
        <v>540.74666666666667</v>
      </c>
      <c r="O38" s="116">
        <v>491.59</v>
      </c>
    </row>
    <row r="39" spans="2:15" x14ac:dyDescent="0.25">
      <c r="B39" s="2">
        <v>2018</v>
      </c>
      <c r="C39" s="1" t="s">
        <v>34</v>
      </c>
      <c r="D39" s="116">
        <v>206.26666666666665</v>
      </c>
      <c r="E39" s="116">
        <v>480.12999999999994</v>
      </c>
      <c r="F39" s="116">
        <v>257.83333333333331</v>
      </c>
      <c r="G39" s="116">
        <v>480.12999999999994</v>
      </c>
      <c r="H39" s="116">
        <v>408.10999999999996</v>
      </c>
      <c r="I39" s="116">
        <v>480.12999999999994</v>
      </c>
      <c r="J39" s="116">
        <v>480.12999999999994</v>
      </c>
      <c r="K39" s="116">
        <v>576.15333333333331</v>
      </c>
      <c r="L39" s="116">
        <v>576.15333333333331</v>
      </c>
      <c r="M39" s="116">
        <v>576.15333333333331</v>
      </c>
      <c r="N39" s="116">
        <v>528.14</v>
      </c>
      <c r="O39" s="116">
        <v>480.12999999999994</v>
      </c>
    </row>
    <row r="40" spans="2:15" x14ac:dyDescent="0.25">
      <c r="B40" s="2">
        <v>2019</v>
      </c>
      <c r="C40" s="1" t="s">
        <v>16</v>
      </c>
      <c r="D40" s="116">
        <v>206.89000000000001</v>
      </c>
      <c r="E40" s="116">
        <v>483.53</v>
      </c>
      <c r="F40" s="116">
        <v>258.6133333333334</v>
      </c>
      <c r="G40" s="116">
        <v>483.53</v>
      </c>
      <c r="H40" s="116">
        <v>411</v>
      </c>
      <c r="I40" s="116">
        <v>483.53</v>
      </c>
      <c r="J40" s="116">
        <v>483.53</v>
      </c>
      <c r="K40" s="116">
        <v>580.23</v>
      </c>
      <c r="L40" s="116">
        <v>580.23</v>
      </c>
      <c r="M40" s="116">
        <v>580.23</v>
      </c>
      <c r="N40" s="116">
        <v>531.88</v>
      </c>
      <c r="O40" s="116">
        <v>483.53</v>
      </c>
    </row>
    <row r="41" spans="2:15" x14ac:dyDescent="0.25">
      <c r="B41" s="2">
        <v>2019</v>
      </c>
      <c r="C41" s="1" t="s">
        <v>22</v>
      </c>
      <c r="D41" s="116">
        <v>208.13000000000002</v>
      </c>
      <c r="E41" s="116">
        <v>494.18</v>
      </c>
      <c r="F41" s="116">
        <v>260.16333333333336</v>
      </c>
      <c r="G41" s="116">
        <v>494.18</v>
      </c>
      <c r="H41" s="116">
        <v>420.05333333333334</v>
      </c>
      <c r="I41" s="116">
        <v>494.18</v>
      </c>
      <c r="J41" s="116">
        <v>494.18</v>
      </c>
      <c r="K41" s="116">
        <v>593.01666666666677</v>
      </c>
      <c r="L41" s="116">
        <v>593.01666666666677</v>
      </c>
      <c r="M41" s="116">
        <v>593.01666666666677</v>
      </c>
      <c r="N41" s="116">
        <v>543.59666666666669</v>
      </c>
      <c r="O41" s="116">
        <v>494.18</v>
      </c>
    </row>
    <row r="42" spans="2:15" x14ac:dyDescent="0.25">
      <c r="B42" s="2">
        <v>2019</v>
      </c>
      <c r="C42" s="1" t="s">
        <v>23</v>
      </c>
      <c r="D42" s="116">
        <v>209.33333333333334</v>
      </c>
      <c r="E42" s="116">
        <v>516.57666666666671</v>
      </c>
      <c r="F42" s="116">
        <v>261.66333333333336</v>
      </c>
      <c r="G42" s="116">
        <v>516.57666666666671</v>
      </c>
      <c r="H42" s="116">
        <v>439.09</v>
      </c>
      <c r="I42" s="116">
        <v>516.57666666666671</v>
      </c>
      <c r="J42" s="116">
        <v>516.57666666666671</v>
      </c>
      <c r="K42" s="116">
        <v>619.89</v>
      </c>
      <c r="L42" s="116">
        <v>619.89</v>
      </c>
      <c r="M42" s="116">
        <v>619.89</v>
      </c>
      <c r="N42" s="116">
        <v>568.23333333333323</v>
      </c>
      <c r="O42" s="116">
        <v>516.57666666666671</v>
      </c>
    </row>
    <row r="43" spans="2:15" x14ac:dyDescent="0.25">
      <c r="B43" s="2">
        <v>2019</v>
      </c>
      <c r="C43" s="1" t="s">
        <v>24</v>
      </c>
      <c r="D43" s="116">
        <v>210.24</v>
      </c>
      <c r="E43" s="116">
        <v>504.94</v>
      </c>
      <c r="F43" s="116">
        <v>262.8</v>
      </c>
      <c r="G43" s="116">
        <v>504.94</v>
      </c>
      <c r="H43" s="116">
        <v>429.19666666666672</v>
      </c>
      <c r="I43" s="116">
        <v>504.94</v>
      </c>
      <c r="J43" s="116">
        <v>504.94</v>
      </c>
      <c r="K43" s="116">
        <v>605.92333333333329</v>
      </c>
      <c r="L43" s="116">
        <v>605.92333333333329</v>
      </c>
      <c r="M43" s="116">
        <v>605.92333333333329</v>
      </c>
      <c r="N43" s="116">
        <v>555.42999999999995</v>
      </c>
      <c r="O43" s="116">
        <v>504.94</v>
      </c>
    </row>
    <row r="44" spans="2:15" x14ac:dyDescent="0.25">
      <c r="B44" s="2">
        <v>2019</v>
      </c>
      <c r="C44" s="1" t="s">
        <v>25</v>
      </c>
      <c r="D44" s="116">
        <v>211.27333333333331</v>
      </c>
      <c r="E44" s="116">
        <v>487.7833333333333</v>
      </c>
      <c r="F44" s="116">
        <v>264.08999999999997</v>
      </c>
      <c r="G44" s="116">
        <v>487.7833333333333</v>
      </c>
      <c r="H44" s="116">
        <v>414.61666666666662</v>
      </c>
      <c r="I44" s="116">
        <v>487.7833333333333</v>
      </c>
      <c r="J44" s="116">
        <v>487.7833333333333</v>
      </c>
      <c r="K44" s="116">
        <v>585.34333333333336</v>
      </c>
      <c r="L44" s="116">
        <v>585.34333333333336</v>
      </c>
      <c r="M44" s="116">
        <v>585.34333333333336</v>
      </c>
      <c r="N44" s="116">
        <v>536.56333333333328</v>
      </c>
      <c r="O44" s="116">
        <v>487.7833333333333</v>
      </c>
    </row>
    <row r="45" spans="2:15" x14ac:dyDescent="0.25">
      <c r="B45" s="2">
        <v>2019</v>
      </c>
      <c r="C45" s="1" t="s">
        <v>28</v>
      </c>
      <c r="D45" s="116">
        <v>211.9366666666667</v>
      </c>
      <c r="E45" s="116">
        <v>492.85999999999996</v>
      </c>
      <c r="F45" s="116">
        <v>264.92</v>
      </c>
      <c r="G45" s="116">
        <v>492.85999999999996</v>
      </c>
      <c r="H45" s="116">
        <v>418.93</v>
      </c>
      <c r="I45" s="116">
        <v>492.85999999999996</v>
      </c>
      <c r="J45" s="116">
        <v>492.85999999999996</v>
      </c>
      <c r="K45" s="116">
        <v>591.43333333333328</v>
      </c>
      <c r="L45" s="116">
        <v>591.43333333333328</v>
      </c>
      <c r="M45" s="116">
        <v>591.43333333333328</v>
      </c>
      <c r="N45" s="116">
        <v>542.14666666666665</v>
      </c>
      <c r="O45" s="116">
        <v>492.85999999999996</v>
      </c>
    </row>
    <row r="46" spans="2:15" x14ac:dyDescent="0.25">
      <c r="B46" s="2">
        <v>2019</v>
      </c>
      <c r="C46" s="1" t="s">
        <v>29</v>
      </c>
      <c r="D46" s="116">
        <v>212.49666666666667</v>
      </c>
      <c r="E46" s="116">
        <v>494.69333333333333</v>
      </c>
      <c r="F46" s="116">
        <v>265.62</v>
      </c>
      <c r="G46" s="116">
        <v>494.69333333333333</v>
      </c>
      <c r="H46" s="116">
        <v>420.49333333333334</v>
      </c>
      <c r="I46" s="116">
        <v>494.69333333333333</v>
      </c>
      <c r="J46" s="116">
        <v>494.69333333333333</v>
      </c>
      <c r="K46" s="116">
        <v>593.63333333333333</v>
      </c>
      <c r="L46" s="116">
        <v>593.63333333333333</v>
      </c>
      <c r="M46" s="116">
        <v>593.63333333333333</v>
      </c>
      <c r="N46" s="116">
        <v>544.1633333333333</v>
      </c>
      <c r="O46" s="116">
        <v>494.69333333333333</v>
      </c>
    </row>
    <row r="47" spans="2:15" x14ac:dyDescent="0.25">
      <c r="B47" s="2">
        <v>2019</v>
      </c>
      <c r="C47" s="1" t="s">
        <v>30</v>
      </c>
      <c r="D47" s="116">
        <v>212.97000000000003</v>
      </c>
      <c r="E47" s="116">
        <v>506.69666666666672</v>
      </c>
      <c r="F47" s="116">
        <v>266.21666666666664</v>
      </c>
      <c r="G47" s="116">
        <v>506.69666666666672</v>
      </c>
      <c r="H47" s="116">
        <v>430.69333333333333</v>
      </c>
      <c r="I47" s="116">
        <v>506.69666666666672</v>
      </c>
      <c r="J47" s="116">
        <v>506.69666666666672</v>
      </c>
      <c r="K47" s="116">
        <v>608.03666666666663</v>
      </c>
      <c r="L47" s="116">
        <v>608.03666666666663</v>
      </c>
      <c r="M47" s="116">
        <v>608.03666666666663</v>
      </c>
      <c r="N47" s="116">
        <v>557.36666666666667</v>
      </c>
      <c r="O47" s="116">
        <v>506.69666666666672</v>
      </c>
    </row>
    <row r="48" spans="2:15" x14ac:dyDescent="0.25">
      <c r="B48" s="2">
        <v>2019</v>
      </c>
      <c r="C48" s="1" t="s">
        <v>31</v>
      </c>
      <c r="D48" s="116">
        <v>213.15666666666667</v>
      </c>
      <c r="E48" s="116">
        <v>501.78</v>
      </c>
      <c r="F48" s="116">
        <v>266.44666666666666</v>
      </c>
      <c r="G48" s="116">
        <v>501.78</v>
      </c>
      <c r="H48" s="116">
        <v>426.52</v>
      </c>
      <c r="I48" s="116">
        <v>501.78</v>
      </c>
      <c r="J48" s="116">
        <v>501.78</v>
      </c>
      <c r="K48" s="116">
        <v>602.14</v>
      </c>
      <c r="L48" s="116">
        <v>602.14</v>
      </c>
      <c r="M48" s="116">
        <v>602.14</v>
      </c>
      <c r="N48" s="116">
        <v>551.96333333333325</v>
      </c>
      <c r="O48" s="116">
        <v>501.78</v>
      </c>
    </row>
    <row r="49" spans="2:15" x14ac:dyDescent="0.25">
      <c r="B49" s="2">
        <v>2019</v>
      </c>
      <c r="C49" s="1" t="s">
        <v>32</v>
      </c>
      <c r="D49" s="116">
        <v>213.63333333333333</v>
      </c>
      <c r="E49" s="116">
        <v>509.5333333333333</v>
      </c>
      <c r="F49" s="116">
        <v>267.04333333333335</v>
      </c>
      <c r="G49" s="116">
        <v>509.5333333333333</v>
      </c>
      <c r="H49" s="116">
        <v>433.10333333333341</v>
      </c>
      <c r="I49" s="116">
        <v>509.5333333333333</v>
      </c>
      <c r="J49" s="116">
        <v>509.5333333333333</v>
      </c>
      <c r="K49" s="116">
        <v>611.44333333333327</v>
      </c>
      <c r="L49" s="116">
        <v>611.44333333333327</v>
      </c>
      <c r="M49" s="116">
        <v>611.44333333333327</v>
      </c>
      <c r="N49" s="116">
        <v>560.49</v>
      </c>
      <c r="O49" s="116">
        <v>509.5333333333333</v>
      </c>
    </row>
    <row r="50" spans="2:15" x14ac:dyDescent="0.25">
      <c r="B50" s="2">
        <v>2019</v>
      </c>
      <c r="C50" s="1" t="s">
        <v>33</v>
      </c>
      <c r="D50" s="116">
        <v>213.98333333333335</v>
      </c>
      <c r="E50" s="116">
        <v>520.12</v>
      </c>
      <c r="F50" s="116">
        <v>267.48</v>
      </c>
      <c r="G50" s="116">
        <v>520.12</v>
      </c>
      <c r="H50" s="116">
        <v>442.10000000000008</v>
      </c>
      <c r="I50" s="116">
        <v>520.12</v>
      </c>
      <c r="J50" s="116">
        <v>520.12</v>
      </c>
      <c r="K50" s="116">
        <v>624.14333333333332</v>
      </c>
      <c r="L50" s="116">
        <v>624.14333333333332</v>
      </c>
      <c r="M50" s="116">
        <v>624.14333333333332</v>
      </c>
      <c r="N50" s="116">
        <v>572.13</v>
      </c>
      <c r="O50" s="116">
        <v>520.12</v>
      </c>
    </row>
    <row r="51" spans="2:15" x14ac:dyDescent="0.25">
      <c r="B51" s="2">
        <v>2019</v>
      </c>
      <c r="C51" s="1" t="s">
        <v>34</v>
      </c>
      <c r="D51" s="116">
        <v>214.21333333333334</v>
      </c>
      <c r="E51" s="116">
        <v>500.22</v>
      </c>
      <c r="F51" s="116">
        <v>267.76666666666665</v>
      </c>
      <c r="G51" s="116">
        <v>500.22</v>
      </c>
      <c r="H51" s="116">
        <v>425.18333333333334</v>
      </c>
      <c r="I51" s="116">
        <v>500.22</v>
      </c>
      <c r="J51" s="116">
        <v>500.22</v>
      </c>
      <c r="K51" s="116">
        <v>600.2600000000001</v>
      </c>
      <c r="L51" s="116">
        <v>600.2600000000001</v>
      </c>
      <c r="M51" s="116">
        <v>600.2600000000001</v>
      </c>
      <c r="N51" s="116">
        <v>550.23666666666668</v>
      </c>
      <c r="O51" s="116">
        <v>500.22</v>
      </c>
    </row>
    <row r="52" spans="2:15" x14ac:dyDescent="0.25">
      <c r="B52" s="2">
        <v>2020</v>
      </c>
      <c r="C52" s="1" t="s">
        <v>16</v>
      </c>
      <c r="D52" s="116">
        <v>214.75</v>
      </c>
      <c r="E52" s="116">
        <v>501.14000000000004</v>
      </c>
      <c r="F52" s="116">
        <v>268.44</v>
      </c>
      <c r="G52" s="116">
        <v>501.14000000000004</v>
      </c>
      <c r="H52" s="116">
        <v>425.97</v>
      </c>
      <c r="I52" s="116">
        <v>501.14000000000004</v>
      </c>
      <c r="J52" s="116">
        <v>501.14000000000004</v>
      </c>
      <c r="K52" s="116">
        <v>601.37</v>
      </c>
      <c r="L52" s="116">
        <v>601.37</v>
      </c>
      <c r="M52" s="116">
        <v>601.37</v>
      </c>
      <c r="N52" s="116">
        <v>551.25333333333333</v>
      </c>
      <c r="O52" s="116">
        <v>501.14000000000004</v>
      </c>
    </row>
    <row r="53" spans="2:15" x14ac:dyDescent="0.25">
      <c r="B53" s="2">
        <v>2020</v>
      </c>
      <c r="C53" s="1" t="s">
        <v>22</v>
      </c>
      <c r="D53" s="116">
        <v>217.72</v>
      </c>
      <c r="E53" s="116">
        <v>544.29999999999995</v>
      </c>
      <c r="F53" s="116">
        <v>272.14999999999998</v>
      </c>
      <c r="G53" s="116">
        <v>544.29999999999995</v>
      </c>
      <c r="H53" s="116">
        <v>462.65666666666669</v>
      </c>
      <c r="I53" s="116">
        <v>544.29999999999995</v>
      </c>
      <c r="J53" s="116">
        <v>544.29999999999995</v>
      </c>
      <c r="K53" s="116">
        <v>653.16</v>
      </c>
      <c r="L53" s="116">
        <v>653.16</v>
      </c>
      <c r="M53" s="116">
        <v>653.16</v>
      </c>
      <c r="N53" s="116">
        <v>598.73333333333323</v>
      </c>
      <c r="O53" s="116">
        <v>544.29999999999995</v>
      </c>
    </row>
    <row r="54" spans="2:15" x14ac:dyDescent="0.25">
      <c r="B54" s="2">
        <v>2020</v>
      </c>
      <c r="C54" s="1" t="s">
        <v>23</v>
      </c>
      <c r="D54" s="116">
        <v>219.17999999999998</v>
      </c>
      <c r="E54" s="116">
        <v>544.29999999999995</v>
      </c>
      <c r="F54" s="116">
        <v>273.97666666666663</v>
      </c>
      <c r="G54" s="116">
        <v>544.29999999999995</v>
      </c>
      <c r="H54" s="116">
        <v>462.65666666666669</v>
      </c>
      <c r="I54" s="116">
        <v>544.29999999999995</v>
      </c>
      <c r="J54" s="116">
        <v>544.29999999999995</v>
      </c>
      <c r="K54" s="116">
        <v>653.16</v>
      </c>
      <c r="L54" s="116">
        <v>653.16</v>
      </c>
      <c r="M54" s="116">
        <v>653.16</v>
      </c>
      <c r="N54" s="116">
        <v>598.73333333333323</v>
      </c>
      <c r="O54" s="116">
        <v>544.29999999999995</v>
      </c>
    </row>
    <row r="55" spans="2:15" x14ac:dyDescent="0.25">
      <c r="B55" s="2">
        <v>2020</v>
      </c>
      <c r="C55" s="1" t="s">
        <v>24</v>
      </c>
      <c r="D55" s="116">
        <v>220.41333333333333</v>
      </c>
      <c r="E55" s="116">
        <v>544.29999999999995</v>
      </c>
      <c r="F55" s="116">
        <v>275.52000000000004</v>
      </c>
      <c r="G55" s="116">
        <v>544.29999999999995</v>
      </c>
      <c r="H55" s="116">
        <v>462.65666666666669</v>
      </c>
      <c r="I55" s="116">
        <v>544.29999999999995</v>
      </c>
      <c r="J55" s="116">
        <v>544.29999999999995</v>
      </c>
      <c r="K55" s="116">
        <v>653.16</v>
      </c>
      <c r="L55" s="116">
        <v>653.16</v>
      </c>
      <c r="M55" s="116">
        <v>653.16</v>
      </c>
      <c r="N55" s="116">
        <v>598.73333333333323</v>
      </c>
      <c r="O55" s="116">
        <v>544.29999999999995</v>
      </c>
    </row>
    <row r="56" spans="2:15" x14ac:dyDescent="0.25">
      <c r="B56" s="2">
        <v>2020</v>
      </c>
      <c r="C56" s="1" t="s">
        <v>25</v>
      </c>
      <c r="D56" s="116">
        <v>220.76999999999998</v>
      </c>
      <c r="E56" s="116">
        <v>544.29999999999995</v>
      </c>
      <c r="F56" s="116">
        <v>275.95999999999998</v>
      </c>
      <c r="G56" s="116">
        <v>544.29999999999995</v>
      </c>
      <c r="H56" s="116">
        <v>462.65666666666669</v>
      </c>
      <c r="I56" s="116">
        <v>544.29999999999995</v>
      </c>
      <c r="J56" s="116">
        <v>544.29999999999995</v>
      </c>
      <c r="K56" s="116">
        <v>653.16</v>
      </c>
      <c r="L56" s="116">
        <v>653.16</v>
      </c>
      <c r="M56" s="116">
        <v>653.16</v>
      </c>
      <c r="N56" s="116">
        <v>598.73333333333323</v>
      </c>
      <c r="O56" s="116">
        <v>544.29999999999995</v>
      </c>
    </row>
    <row r="57" spans="2:15" x14ac:dyDescent="0.25">
      <c r="B57" s="2">
        <v>2020</v>
      </c>
      <c r="C57" s="1" t="s">
        <v>28</v>
      </c>
      <c r="D57" s="116">
        <v>220.06000000000003</v>
      </c>
      <c r="E57" s="116">
        <v>544.29999999999995</v>
      </c>
      <c r="F57" s="116">
        <v>275.07333333333332</v>
      </c>
      <c r="G57" s="116">
        <v>544.29999999999995</v>
      </c>
      <c r="H57" s="116">
        <v>462.65666666666669</v>
      </c>
      <c r="I57" s="116">
        <v>544.29999999999995</v>
      </c>
      <c r="J57" s="116">
        <v>544.29999999999995</v>
      </c>
      <c r="K57" s="116">
        <v>653.16</v>
      </c>
      <c r="L57" s="116">
        <v>653.16</v>
      </c>
      <c r="M57" s="116">
        <v>653.16</v>
      </c>
      <c r="N57" s="116">
        <v>598.73333333333323</v>
      </c>
      <c r="O57" s="116">
        <v>544.29999999999995</v>
      </c>
    </row>
    <row r="58" spans="2:15" x14ac:dyDescent="0.25">
      <c r="B58" s="2">
        <v>2020</v>
      </c>
      <c r="C58" s="7" t="s">
        <v>29</v>
      </c>
      <c r="D58" s="116">
        <v>219.24333333333334</v>
      </c>
      <c r="E58" s="116">
        <v>544.29999999999995</v>
      </c>
      <c r="F58" s="116">
        <v>274.06</v>
      </c>
      <c r="G58" s="116">
        <v>544.29999999999995</v>
      </c>
      <c r="H58" s="116">
        <v>462.65666666666669</v>
      </c>
      <c r="I58" s="116">
        <v>544.29999999999995</v>
      </c>
      <c r="J58" s="116">
        <v>544.29999999999995</v>
      </c>
      <c r="K58" s="116">
        <v>653.16</v>
      </c>
      <c r="L58" s="116">
        <v>653.16</v>
      </c>
      <c r="M58" s="116">
        <v>653.16</v>
      </c>
      <c r="N58" s="116">
        <v>598.73333333333323</v>
      </c>
      <c r="O58" s="116">
        <v>544.29999999999995</v>
      </c>
    </row>
    <row r="59" spans="2:15" x14ac:dyDescent="0.25">
      <c r="B59" s="2">
        <v>2020</v>
      </c>
      <c r="C59" s="7" t="s">
        <v>30</v>
      </c>
      <c r="D59" s="116">
        <v>219.24333333333334</v>
      </c>
      <c r="E59" s="116">
        <v>544.29999999999995</v>
      </c>
      <c r="F59" s="116">
        <v>274.06</v>
      </c>
      <c r="G59" s="116">
        <v>544.29999999999995</v>
      </c>
      <c r="H59" s="116">
        <v>462.65666666666669</v>
      </c>
      <c r="I59" s="116">
        <v>544.29999999999995</v>
      </c>
      <c r="J59" s="116">
        <v>544.29999999999995</v>
      </c>
      <c r="K59" s="116">
        <v>653.16</v>
      </c>
      <c r="L59" s="116">
        <v>653.16</v>
      </c>
      <c r="M59" s="116">
        <v>653.16</v>
      </c>
      <c r="N59" s="116">
        <v>598.73333333333323</v>
      </c>
      <c r="O59" s="116">
        <v>544.29999999999995</v>
      </c>
    </row>
    <row r="60" spans="2:15" x14ac:dyDescent="0.25">
      <c r="B60" s="2">
        <v>2020</v>
      </c>
      <c r="C60" s="7" t="s">
        <v>31</v>
      </c>
      <c r="D60" s="116">
        <v>219.22333333333336</v>
      </c>
      <c r="E60" s="116">
        <v>544.29999999999995</v>
      </c>
      <c r="F60" s="116">
        <v>274.02999999999997</v>
      </c>
      <c r="G60" s="116">
        <v>544.29999999999995</v>
      </c>
      <c r="H60" s="116">
        <v>462.65666666666669</v>
      </c>
      <c r="I60" s="116">
        <v>544.29999999999995</v>
      </c>
      <c r="J60" s="116">
        <v>544.29999999999995</v>
      </c>
      <c r="K60" s="116">
        <v>653.16</v>
      </c>
      <c r="L60" s="116">
        <v>653.16</v>
      </c>
      <c r="M60" s="116">
        <v>653.16</v>
      </c>
      <c r="N60" s="116">
        <v>598.73333333333323</v>
      </c>
      <c r="O60" s="116">
        <v>544.29999999999995</v>
      </c>
    </row>
    <row r="61" spans="2:15" x14ac:dyDescent="0.25">
      <c r="B61" s="2">
        <v>2020</v>
      </c>
      <c r="C61" s="7" t="s">
        <v>32</v>
      </c>
      <c r="D61" s="116">
        <v>219.22333333333336</v>
      </c>
      <c r="E61" s="116">
        <v>544.29999999999995</v>
      </c>
      <c r="F61" s="116">
        <v>274.02999999999997</v>
      </c>
      <c r="G61" s="116">
        <v>544.29999999999995</v>
      </c>
      <c r="H61" s="116">
        <v>462.65666666666669</v>
      </c>
      <c r="I61" s="116">
        <v>544.29999999999995</v>
      </c>
      <c r="J61" s="116">
        <v>544.29999999999995</v>
      </c>
      <c r="K61" s="116">
        <v>653.16</v>
      </c>
      <c r="L61" s="116">
        <v>653.16</v>
      </c>
      <c r="M61" s="116">
        <v>653.16</v>
      </c>
      <c r="N61" s="116">
        <v>598.73333333333323</v>
      </c>
      <c r="O61" s="116">
        <v>544.29999999999995</v>
      </c>
    </row>
    <row r="62" spans="2:15" x14ac:dyDescent="0.25">
      <c r="B62" s="2">
        <v>2020</v>
      </c>
      <c r="C62" s="7" t="s">
        <v>33</v>
      </c>
      <c r="D62" s="116">
        <v>219.1</v>
      </c>
      <c r="E62" s="116">
        <v>544.29999999999995</v>
      </c>
      <c r="F62" s="116">
        <v>273.87333333333333</v>
      </c>
      <c r="G62" s="116">
        <v>544.29999999999995</v>
      </c>
      <c r="H62" s="116">
        <v>462.65666666666669</v>
      </c>
      <c r="I62" s="116">
        <v>544.29999999999995</v>
      </c>
      <c r="J62" s="116">
        <v>544.29999999999995</v>
      </c>
      <c r="K62" s="116">
        <v>653.16</v>
      </c>
      <c r="L62" s="116">
        <v>653.16</v>
      </c>
      <c r="M62" s="116">
        <v>653.16</v>
      </c>
      <c r="N62" s="116">
        <v>598.73333333333323</v>
      </c>
      <c r="O62" s="116">
        <v>544.29999999999995</v>
      </c>
    </row>
    <row r="63" spans="2:15" x14ac:dyDescent="0.25">
      <c r="B63" s="2">
        <v>2020</v>
      </c>
      <c r="C63" s="8" t="s">
        <v>34</v>
      </c>
      <c r="D63" s="115">
        <v>218.80999999999997</v>
      </c>
      <c r="E63" s="115">
        <v>547.02333333333343</v>
      </c>
      <c r="F63" s="115">
        <v>273.51</v>
      </c>
      <c r="G63" s="115">
        <v>547.02333333333343</v>
      </c>
      <c r="H63" s="115">
        <v>464.97</v>
      </c>
      <c r="I63" s="115">
        <v>547.02333333333343</v>
      </c>
      <c r="J63" s="115">
        <v>547.02333333333343</v>
      </c>
      <c r="K63" s="115">
        <v>656.42666666666662</v>
      </c>
      <c r="L63" s="115">
        <v>656.42666666666662</v>
      </c>
      <c r="M63" s="115">
        <v>656.42666666666662</v>
      </c>
      <c r="N63" s="115">
        <v>601.72333333333336</v>
      </c>
      <c r="O63" s="115">
        <v>547.02333333333343</v>
      </c>
    </row>
    <row r="64" spans="2:15" x14ac:dyDescent="0.25">
      <c r="B64" s="98"/>
      <c r="C64" s="17"/>
      <c r="D64" s="127"/>
      <c r="E64" s="127"/>
      <c r="F64" s="127"/>
      <c r="G64" s="127"/>
      <c r="H64" s="127"/>
      <c r="I64" s="127"/>
      <c r="J64" s="127"/>
      <c r="K64" s="127"/>
      <c r="L64" s="127"/>
      <c r="M64" s="127"/>
      <c r="N64" s="127"/>
      <c r="O64" s="127"/>
    </row>
    <row r="65" spans="3:15" x14ac:dyDescent="0.25">
      <c r="C65" s="101" t="s">
        <v>457</v>
      </c>
      <c r="D65" s="114">
        <v>223.88333333333333</v>
      </c>
      <c r="E65" s="114">
        <v>559.71</v>
      </c>
      <c r="F65" s="114">
        <v>279.85666666666663</v>
      </c>
      <c r="G65" s="114">
        <v>559.71</v>
      </c>
      <c r="H65" s="114">
        <v>475.75333333333339</v>
      </c>
      <c r="I65" s="114">
        <v>559.71</v>
      </c>
      <c r="J65" s="114">
        <v>559.71</v>
      </c>
      <c r="K65" s="114">
        <v>671.65333333333331</v>
      </c>
      <c r="L65" s="114">
        <v>671.65333333333331</v>
      </c>
      <c r="M65" s="114">
        <v>671.65333333333331</v>
      </c>
      <c r="N65" s="114">
        <v>615.68333333333328</v>
      </c>
      <c r="O65" s="114">
        <v>559.71</v>
      </c>
    </row>
    <row r="66" spans="3:15" x14ac:dyDescent="0.25">
      <c r="C66" s="101" t="s">
        <v>458</v>
      </c>
      <c r="D66" s="114">
        <v>171.76999999999998</v>
      </c>
      <c r="E66" s="114">
        <v>425.81333333333333</v>
      </c>
      <c r="F66" s="114">
        <v>214.71333333333334</v>
      </c>
      <c r="G66" s="114">
        <v>425.81333333333333</v>
      </c>
      <c r="H66" s="114">
        <v>361.94</v>
      </c>
      <c r="I66" s="114">
        <v>425.81333333333333</v>
      </c>
      <c r="J66" s="114">
        <v>425.81333333333333</v>
      </c>
      <c r="K66" s="114">
        <v>510.97666666666663</v>
      </c>
      <c r="L66" s="114">
        <v>510.97666666666663</v>
      </c>
      <c r="M66" s="114">
        <v>510.97666666666663</v>
      </c>
      <c r="N66" s="114">
        <v>468.39333333333337</v>
      </c>
      <c r="O66" s="114">
        <v>425.81333333333333</v>
      </c>
    </row>
    <row r="67" spans="3:15" x14ac:dyDescent="0.25">
      <c r="C67" s="101" t="s">
        <v>494</v>
      </c>
      <c r="D67" s="114">
        <v>204.50151041666663</v>
      </c>
      <c r="E67" s="114">
        <v>487.0846354166664</v>
      </c>
      <c r="F67" s="114">
        <v>255.62666666666669</v>
      </c>
      <c r="G67" s="114">
        <v>487.0846354166664</v>
      </c>
      <c r="H67" s="114">
        <v>414.02255208333332</v>
      </c>
      <c r="I67" s="114">
        <v>487.0846354166664</v>
      </c>
      <c r="J67" s="114">
        <v>487.0846354166664</v>
      </c>
      <c r="K67" s="114">
        <v>584.50166666666655</v>
      </c>
      <c r="L67" s="114">
        <v>584.50166666666655</v>
      </c>
      <c r="M67" s="114">
        <v>584.50166666666655</v>
      </c>
      <c r="N67" s="114">
        <v>535.79322916666672</v>
      </c>
      <c r="O67" s="114">
        <v>487.0846354166664</v>
      </c>
    </row>
  </sheetData>
  <mergeCells count="9">
    <mergeCell ref="B1:O1"/>
    <mergeCell ref="B2:B3"/>
    <mergeCell ref="C2:C3"/>
    <mergeCell ref="D2:E2"/>
    <mergeCell ref="F2:G2"/>
    <mergeCell ref="H2:I2"/>
    <mergeCell ref="M2:M3"/>
    <mergeCell ref="N2:N3"/>
    <mergeCell ref="O2:O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743A7-E36B-47DC-96E9-4D4B4BF68F2E}">
  <sheetPr>
    <tabColor theme="8"/>
  </sheetPr>
  <dimension ref="A1:AT67"/>
  <sheetViews>
    <sheetView topLeftCell="AS1" workbookViewId="0">
      <selection activeCell="AT13" sqref="AT13"/>
    </sheetView>
  </sheetViews>
  <sheetFormatPr baseColWidth="10" defaultRowHeight="15" x14ac:dyDescent="0.25"/>
  <sheetData>
    <row r="1" spans="1:46" x14ac:dyDescent="0.25">
      <c r="A1" s="234" t="s">
        <v>495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Q1" s="234" t="s">
        <v>495</v>
      </c>
      <c r="R1" s="234"/>
      <c r="S1" s="234"/>
      <c r="T1" s="234"/>
      <c r="U1" s="234"/>
      <c r="V1" s="234"/>
      <c r="W1" s="234"/>
      <c r="X1" s="234"/>
      <c r="AA1" s="239" t="s">
        <v>495</v>
      </c>
      <c r="AB1" s="239"/>
      <c r="AC1" s="239"/>
      <c r="AD1" s="239"/>
      <c r="AE1" s="239"/>
      <c r="AF1" s="239"/>
      <c r="AG1" s="239"/>
      <c r="AH1" s="239"/>
      <c r="AI1" s="239"/>
      <c r="AJ1" s="239"/>
      <c r="AK1" s="239"/>
      <c r="AL1" s="239"/>
      <c r="AM1" s="239"/>
      <c r="AN1" s="239"/>
      <c r="AQ1" s="239" t="s">
        <v>495</v>
      </c>
      <c r="AR1" s="239"/>
      <c r="AS1" s="239"/>
      <c r="AT1" s="239"/>
    </row>
    <row r="2" spans="1:46" ht="15" customHeight="1" x14ac:dyDescent="0.25">
      <c r="A2" s="188" t="s">
        <v>1</v>
      </c>
      <c r="B2" s="188" t="s">
        <v>2</v>
      </c>
      <c r="C2" s="186" t="s">
        <v>3</v>
      </c>
      <c r="D2" s="192"/>
      <c r="E2" s="186" t="s">
        <v>4</v>
      </c>
      <c r="F2" s="192"/>
      <c r="G2" s="186" t="s">
        <v>5</v>
      </c>
      <c r="H2" s="192"/>
      <c r="I2" s="3" t="s">
        <v>6</v>
      </c>
      <c r="J2" s="3" t="s">
        <v>7</v>
      </c>
      <c r="K2" s="3" t="s">
        <v>8</v>
      </c>
      <c r="L2" s="190" t="s">
        <v>43</v>
      </c>
      <c r="M2" s="190" t="s">
        <v>1426</v>
      </c>
      <c r="N2" s="190" t="s">
        <v>1468</v>
      </c>
      <c r="Q2" s="188" t="s">
        <v>1</v>
      </c>
      <c r="R2" s="188" t="s">
        <v>2</v>
      </c>
      <c r="S2" s="190" t="s">
        <v>1429</v>
      </c>
      <c r="T2" s="190" t="s">
        <v>1430</v>
      </c>
      <c r="U2" s="190" t="s">
        <v>1431</v>
      </c>
      <c r="V2" s="190" t="s">
        <v>1467</v>
      </c>
      <c r="W2" s="190" t="s">
        <v>1428</v>
      </c>
      <c r="X2" s="190" t="s">
        <v>1426</v>
      </c>
      <c r="AA2" s="238" t="s">
        <v>1</v>
      </c>
      <c r="AB2" s="238" t="s">
        <v>2</v>
      </c>
      <c r="AC2" s="240" t="s">
        <v>1429</v>
      </c>
      <c r="AD2" s="240"/>
      <c r="AE2" s="240" t="s">
        <v>1430</v>
      </c>
      <c r="AF2" s="240"/>
      <c r="AG2" s="240" t="s">
        <v>1431</v>
      </c>
      <c r="AH2" s="240"/>
      <c r="AI2" s="240" t="s">
        <v>1467</v>
      </c>
      <c r="AJ2" s="240"/>
      <c r="AK2" s="240" t="s">
        <v>1428</v>
      </c>
      <c r="AL2" s="240"/>
      <c r="AM2" s="240" t="s">
        <v>1426</v>
      </c>
      <c r="AN2" s="240"/>
      <c r="AQ2" s="238" t="s">
        <v>1</v>
      </c>
      <c r="AR2" s="238" t="s">
        <v>2</v>
      </c>
      <c r="AS2" s="240" t="s">
        <v>6</v>
      </c>
      <c r="AT2" s="240"/>
    </row>
    <row r="3" spans="1:46" ht="30" x14ac:dyDescent="0.25">
      <c r="A3" s="189"/>
      <c r="B3" s="189"/>
      <c r="C3" s="3" t="s">
        <v>45</v>
      </c>
      <c r="D3" s="3" t="s">
        <v>46</v>
      </c>
      <c r="E3" s="3" t="s">
        <v>45</v>
      </c>
      <c r="F3" s="3" t="s">
        <v>46</v>
      </c>
      <c r="G3" s="3" t="s">
        <v>45</v>
      </c>
      <c r="H3" s="3" t="s">
        <v>46</v>
      </c>
      <c r="I3" s="105" t="s">
        <v>47</v>
      </c>
      <c r="J3" s="105" t="s">
        <v>47</v>
      </c>
      <c r="K3" s="105" t="s">
        <v>47</v>
      </c>
      <c r="L3" s="191"/>
      <c r="M3" s="191"/>
      <c r="N3" s="191"/>
      <c r="Q3" s="189"/>
      <c r="R3" s="189"/>
      <c r="S3" s="191"/>
      <c r="T3" s="191"/>
      <c r="U3" s="191"/>
      <c r="V3" s="191"/>
      <c r="W3" s="191"/>
      <c r="X3" s="191"/>
      <c r="AA3" s="238"/>
      <c r="AB3" s="238"/>
      <c r="AC3" s="149" t="s">
        <v>1460</v>
      </c>
      <c r="AD3" s="149" t="s">
        <v>1439</v>
      </c>
      <c r="AE3" s="150" t="s">
        <v>1460</v>
      </c>
      <c r="AF3" s="149" t="s">
        <v>1439</v>
      </c>
      <c r="AG3" s="150" t="s">
        <v>1460</v>
      </c>
      <c r="AH3" s="149" t="s">
        <v>1439</v>
      </c>
      <c r="AI3" s="150" t="s">
        <v>1460</v>
      </c>
      <c r="AJ3" s="149" t="s">
        <v>1439</v>
      </c>
      <c r="AK3" s="150" t="s">
        <v>1460</v>
      </c>
      <c r="AL3" s="149" t="s">
        <v>1439</v>
      </c>
      <c r="AM3" s="150" t="s">
        <v>1460</v>
      </c>
      <c r="AN3" s="149" t="s">
        <v>1439</v>
      </c>
      <c r="AQ3" s="238"/>
      <c r="AR3" s="238"/>
      <c r="AS3" s="150" t="s">
        <v>1460</v>
      </c>
      <c r="AT3" s="150" t="s">
        <v>1439</v>
      </c>
    </row>
    <row r="4" spans="1:46" x14ac:dyDescent="0.25">
      <c r="A4" s="1">
        <v>2016</v>
      </c>
      <c r="B4" s="1" t="s">
        <v>16</v>
      </c>
      <c r="C4" s="116">
        <v>171.76999999999998</v>
      </c>
      <c r="D4" s="116">
        <v>425.81333333333333</v>
      </c>
      <c r="E4" s="116">
        <v>214.71333333333334</v>
      </c>
      <c r="F4" s="116">
        <v>425.81333333333333</v>
      </c>
      <c r="G4" s="116">
        <v>361.94</v>
      </c>
      <c r="H4" s="116">
        <v>425.81333333333333</v>
      </c>
      <c r="I4" s="116">
        <v>425.81333333333333</v>
      </c>
      <c r="J4" s="116">
        <v>510.97666666666663</v>
      </c>
      <c r="K4" s="116">
        <v>510.97666666666663</v>
      </c>
      <c r="L4" s="116">
        <v>510.97666666666663</v>
      </c>
      <c r="M4" s="116">
        <v>468.39333333333337</v>
      </c>
      <c r="N4" s="116">
        <v>425.81333333333333</v>
      </c>
      <c r="Q4" s="241">
        <v>2016</v>
      </c>
      <c r="R4" s="1" t="s">
        <v>16</v>
      </c>
      <c r="S4" s="116">
        <v>171.76999999999998</v>
      </c>
      <c r="T4" s="116">
        <v>214.71333333333334</v>
      </c>
      <c r="U4" s="116">
        <v>361.94</v>
      </c>
      <c r="V4" s="116">
        <v>425.81333333333333</v>
      </c>
      <c r="W4" s="116">
        <v>510.97666666666663</v>
      </c>
      <c r="X4" s="116">
        <v>468.39333333333337</v>
      </c>
      <c r="AA4" s="205">
        <v>2016</v>
      </c>
      <c r="AB4" s="13" t="s">
        <v>16</v>
      </c>
      <c r="AC4" s="148">
        <v>171.76999999999998</v>
      </c>
      <c r="AD4" s="148"/>
      <c r="AE4" s="148">
        <v>214.71333333333334</v>
      </c>
      <c r="AF4" s="148"/>
      <c r="AG4" s="148">
        <v>361.94</v>
      </c>
      <c r="AH4" s="148"/>
      <c r="AI4" s="148">
        <v>425.81333333333333</v>
      </c>
      <c r="AJ4" s="148"/>
      <c r="AK4" s="148">
        <v>510.97666666666663</v>
      </c>
      <c r="AL4" s="148"/>
      <c r="AM4" s="152">
        <v>468.39333333333337</v>
      </c>
      <c r="AN4" s="127"/>
      <c r="AQ4" s="205">
        <v>2016</v>
      </c>
      <c r="AR4" s="13" t="s">
        <v>16</v>
      </c>
      <c r="AS4" s="148">
        <v>425.81333333333333</v>
      </c>
      <c r="AT4" s="148"/>
    </row>
    <row r="5" spans="1:46" x14ac:dyDescent="0.25">
      <c r="A5" s="1">
        <v>2016</v>
      </c>
      <c r="B5" s="1" t="s">
        <v>22</v>
      </c>
      <c r="C5" s="116">
        <v>173.98666666666668</v>
      </c>
      <c r="D5" s="116">
        <v>432.20000000000005</v>
      </c>
      <c r="E5" s="116">
        <v>217.48666666666668</v>
      </c>
      <c r="F5" s="116">
        <v>432.20000000000005</v>
      </c>
      <c r="G5" s="116">
        <v>367.37000000000006</v>
      </c>
      <c r="H5" s="116">
        <v>432.20000000000005</v>
      </c>
      <c r="I5" s="116">
        <v>432.20000000000005</v>
      </c>
      <c r="J5" s="116">
        <v>518.64</v>
      </c>
      <c r="K5" s="116">
        <v>518.64</v>
      </c>
      <c r="L5" s="116">
        <v>518.64</v>
      </c>
      <c r="M5" s="116">
        <v>475.42</v>
      </c>
      <c r="N5" s="116">
        <v>432.20000000000005</v>
      </c>
      <c r="Q5" s="205"/>
      <c r="R5" s="1" t="s">
        <v>22</v>
      </c>
      <c r="S5" s="116">
        <v>173.98666666666668</v>
      </c>
      <c r="T5" s="116">
        <v>217.48666666666668</v>
      </c>
      <c r="U5" s="116">
        <v>367.37000000000006</v>
      </c>
      <c r="V5" s="116">
        <v>432.20000000000005</v>
      </c>
      <c r="W5" s="116">
        <v>518.64</v>
      </c>
      <c r="X5" s="116">
        <v>475.42</v>
      </c>
      <c r="AA5" s="205"/>
      <c r="AB5" s="1" t="s">
        <v>22</v>
      </c>
      <c r="AC5" s="116">
        <v>173.98666666666668</v>
      </c>
      <c r="AD5" s="151">
        <f>(AC5-AC4)/AC4</f>
        <v>1.2904853389222199E-2</v>
      </c>
      <c r="AE5" s="116">
        <v>217.48666666666668</v>
      </c>
      <c r="AF5" s="151">
        <f>(AE5-AE4)/AE4</f>
        <v>1.2916446735181827E-2</v>
      </c>
      <c r="AG5" s="116">
        <v>367.37000000000006</v>
      </c>
      <c r="AH5" s="151">
        <f>(AG5-AG4)/AG4</f>
        <v>1.5002486599989125E-2</v>
      </c>
      <c r="AI5" s="116">
        <v>432.20000000000005</v>
      </c>
      <c r="AJ5" s="151">
        <f>(AI5-AI4)/AI4</f>
        <v>1.4998747494990089E-2</v>
      </c>
      <c r="AK5" s="116">
        <v>518.64</v>
      </c>
      <c r="AL5" s="151">
        <f>(AK5-AK4)/AK4</f>
        <v>1.4997423235242358E-2</v>
      </c>
      <c r="AM5" s="116">
        <v>475.42</v>
      </c>
      <c r="AN5" s="153">
        <f>(AM5-AM4)/AM4</f>
        <v>1.5001636800979181E-2</v>
      </c>
      <c r="AQ5" s="205"/>
      <c r="AR5" s="1" t="s">
        <v>22</v>
      </c>
      <c r="AS5" s="116">
        <v>432.20000000000005</v>
      </c>
      <c r="AT5" s="151">
        <f>(AS5-AS4)/AS4</f>
        <v>1.4998747494990089E-2</v>
      </c>
    </row>
    <row r="6" spans="1:46" x14ac:dyDescent="0.25">
      <c r="A6" s="1">
        <v>2016</v>
      </c>
      <c r="B6" s="1" t="s">
        <v>23</v>
      </c>
      <c r="C6" s="116">
        <v>176.21</v>
      </c>
      <c r="D6" s="116">
        <v>438.68333333333334</v>
      </c>
      <c r="E6" s="116">
        <v>220.26</v>
      </c>
      <c r="F6" s="116">
        <v>438.68333333333334</v>
      </c>
      <c r="G6" s="116">
        <v>372.88333333333338</v>
      </c>
      <c r="H6" s="116">
        <v>438.68333333333334</v>
      </c>
      <c r="I6" s="116">
        <v>438.68333333333334</v>
      </c>
      <c r="J6" s="116">
        <v>526.41999999999996</v>
      </c>
      <c r="K6" s="116">
        <v>526.41999999999996</v>
      </c>
      <c r="L6" s="116">
        <v>526.41999999999996</v>
      </c>
      <c r="M6" s="116">
        <v>482.55</v>
      </c>
      <c r="N6" s="116">
        <v>438.68333333333334</v>
      </c>
      <c r="Q6" s="205"/>
      <c r="R6" s="1" t="s">
        <v>23</v>
      </c>
      <c r="S6" s="116">
        <v>176.21</v>
      </c>
      <c r="T6" s="116">
        <v>220.26</v>
      </c>
      <c r="U6" s="116">
        <v>372.88333333333338</v>
      </c>
      <c r="V6" s="116">
        <v>438.68333333333334</v>
      </c>
      <c r="W6" s="116">
        <v>526.41999999999996</v>
      </c>
      <c r="X6" s="116">
        <v>482.55</v>
      </c>
      <c r="AA6" s="205"/>
      <c r="AB6" s="1" t="s">
        <v>23</v>
      </c>
      <c r="AC6" s="116">
        <v>176.21</v>
      </c>
      <c r="AD6" s="151">
        <f t="shared" ref="AD6:AF63" si="0">(AC6-AC5)/AC5</f>
        <v>1.2778756992872993E-2</v>
      </c>
      <c r="AE6" s="116">
        <v>220.26</v>
      </c>
      <c r="AF6" s="151">
        <f t="shared" si="0"/>
        <v>1.2751739570241756E-2</v>
      </c>
      <c r="AG6" s="116">
        <v>372.88333333333338</v>
      </c>
      <c r="AH6" s="151">
        <f t="shared" ref="AH6" si="1">(AG6-AG5)/AG5</f>
        <v>1.5007576376223753E-2</v>
      </c>
      <c r="AI6" s="116">
        <v>438.68333333333334</v>
      </c>
      <c r="AJ6" s="151">
        <f t="shared" ref="AJ6" si="2">(AI6-AI5)/AI5</f>
        <v>1.500077124787897E-2</v>
      </c>
      <c r="AK6" s="116">
        <v>526.41999999999996</v>
      </c>
      <c r="AL6" s="151">
        <f t="shared" ref="AL6" si="3">(AK6-AK5)/AK5</f>
        <v>1.5000771247879015E-2</v>
      </c>
      <c r="AM6" s="116">
        <v>482.55</v>
      </c>
      <c r="AN6" s="151">
        <f t="shared" ref="AN6" si="4">(AM6-AM5)/AM5</f>
        <v>1.4997265575701475E-2</v>
      </c>
      <c r="AQ6" s="205"/>
      <c r="AR6" s="1" t="s">
        <v>23</v>
      </c>
      <c r="AS6" s="116">
        <v>438.68333333333334</v>
      </c>
      <c r="AT6" s="151">
        <f t="shared" ref="AT6:AT63" si="5">(AS6-AS5)/AS5</f>
        <v>1.500077124787897E-2</v>
      </c>
    </row>
    <row r="7" spans="1:46" x14ac:dyDescent="0.25">
      <c r="A7" s="1">
        <v>2016</v>
      </c>
      <c r="B7" s="1" t="s">
        <v>24</v>
      </c>
      <c r="C7" s="116">
        <v>178.10666666666668</v>
      </c>
      <c r="D7" s="116">
        <v>445.26333333333332</v>
      </c>
      <c r="E7" s="116">
        <v>222.63333333333333</v>
      </c>
      <c r="F7" s="116">
        <v>445.26333333333332</v>
      </c>
      <c r="G7" s="116">
        <v>378.47333333333336</v>
      </c>
      <c r="H7" s="116">
        <v>445.26333333333332</v>
      </c>
      <c r="I7" s="116">
        <v>445.26333333333332</v>
      </c>
      <c r="J7" s="116">
        <v>534.31666666666672</v>
      </c>
      <c r="K7" s="116">
        <v>534.31666666666672</v>
      </c>
      <c r="L7" s="116">
        <v>534.31666666666672</v>
      </c>
      <c r="M7" s="116">
        <v>489.78666666666663</v>
      </c>
      <c r="N7" s="116">
        <v>445.26333333333332</v>
      </c>
      <c r="Q7" s="205"/>
      <c r="R7" s="1" t="s">
        <v>24</v>
      </c>
      <c r="S7" s="116">
        <v>178.10666666666668</v>
      </c>
      <c r="T7" s="116">
        <v>222.63333333333333</v>
      </c>
      <c r="U7" s="116">
        <v>378.47333333333336</v>
      </c>
      <c r="V7" s="116">
        <v>445.26333333333332</v>
      </c>
      <c r="W7" s="116">
        <v>534.31666666666672</v>
      </c>
      <c r="X7" s="116">
        <v>489.78666666666663</v>
      </c>
      <c r="AA7" s="205"/>
      <c r="AB7" s="1" t="s">
        <v>24</v>
      </c>
      <c r="AC7" s="116">
        <v>178.10666666666668</v>
      </c>
      <c r="AD7" s="151">
        <f t="shared" si="0"/>
        <v>1.0763672133628485E-2</v>
      </c>
      <c r="AE7" s="116">
        <v>222.63333333333333</v>
      </c>
      <c r="AF7" s="151">
        <f t="shared" si="0"/>
        <v>1.0775144526166054E-2</v>
      </c>
      <c r="AG7" s="116">
        <v>378.47333333333336</v>
      </c>
      <c r="AH7" s="151">
        <f t="shared" ref="AH7" si="6">(AG7-AG6)/AG6</f>
        <v>1.4991284137129506E-2</v>
      </c>
      <c r="AI7" s="116">
        <v>445.26333333333332</v>
      </c>
      <c r="AJ7" s="151">
        <f t="shared" ref="AJ7" si="7">(AI7-AI6)/AI6</f>
        <v>1.4999430112837622E-2</v>
      </c>
      <c r="AK7" s="116">
        <v>534.31666666666672</v>
      </c>
      <c r="AL7" s="151">
        <f t="shared" ref="AL7" si="8">(AK7-AK6)/AK6</f>
        <v>1.5000696528754152E-2</v>
      </c>
      <c r="AM7" s="116">
        <v>489.78666666666663</v>
      </c>
      <c r="AN7" s="151">
        <f t="shared" ref="AN7" si="9">(AM7-AM6)/AM6</f>
        <v>1.4996718820156713E-2</v>
      </c>
      <c r="AQ7" s="205"/>
      <c r="AR7" s="1" t="s">
        <v>24</v>
      </c>
      <c r="AS7" s="116">
        <v>445.26333333333332</v>
      </c>
      <c r="AT7" s="151">
        <f t="shared" si="5"/>
        <v>1.4999430112837622E-2</v>
      </c>
    </row>
    <row r="8" spans="1:46" x14ac:dyDescent="0.25">
      <c r="A8" s="1">
        <v>2016</v>
      </c>
      <c r="B8" s="1" t="s">
        <v>25</v>
      </c>
      <c r="C8" s="116">
        <v>180.77666666666664</v>
      </c>
      <c r="D8" s="116">
        <v>451.94666666666672</v>
      </c>
      <c r="E8" s="116">
        <v>225.97000000000003</v>
      </c>
      <c r="F8" s="116">
        <v>451.94666666666672</v>
      </c>
      <c r="G8" s="116">
        <v>384.15333333333336</v>
      </c>
      <c r="H8" s="116">
        <v>451.94666666666672</v>
      </c>
      <c r="I8" s="116">
        <v>451.94666666666672</v>
      </c>
      <c r="J8" s="116">
        <v>542.33000000000004</v>
      </c>
      <c r="K8" s="116">
        <v>542.33000000000004</v>
      </c>
      <c r="L8" s="116">
        <v>542.33000000000004</v>
      </c>
      <c r="M8" s="116">
        <v>497.13666666666671</v>
      </c>
      <c r="N8" s="116">
        <v>451.94666666666672</v>
      </c>
      <c r="Q8" s="205"/>
      <c r="R8" s="1" t="s">
        <v>25</v>
      </c>
      <c r="S8" s="116">
        <v>180.77666666666664</v>
      </c>
      <c r="T8" s="116">
        <v>225.97000000000003</v>
      </c>
      <c r="U8" s="116">
        <v>384.15333333333336</v>
      </c>
      <c r="V8" s="116">
        <v>451.94666666666672</v>
      </c>
      <c r="W8" s="116">
        <v>542.33000000000004</v>
      </c>
      <c r="X8" s="116">
        <v>497.13666666666671</v>
      </c>
      <c r="AA8" s="205"/>
      <c r="AB8" s="1" t="s">
        <v>25</v>
      </c>
      <c r="AC8" s="116">
        <v>180.77666666666664</v>
      </c>
      <c r="AD8" s="151">
        <f t="shared" si="0"/>
        <v>1.4991016619254149E-2</v>
      </c>
      <c r="AE8" s="116">
        <v>225.97000000000003</v>
      </c>
      <c r="AF8" s="151">
        <f t="shared" si="0"/>
        <v>1.4987273543943861E-2</v>
      </c>
      <c r="AG8" s="116">
        <v>384.15333333333336</v>
      </c>
      <c r="AH8" s="151">
        <f t="shared" ref="AH8" si="10">(AG8-AG7)/AG7</f>
        <v>1.5007662362826107E-2</v>
      </c>
      <c r="AI8" s="116">
        <v>451.94666666666672</v>
      </c>
      <c r="AJ8" s="151">
        <f t="shared" ref="AJ8" si="11">(AI8-AI7)/AI7</f>
        <v>1.5009844361763587E-2</v>
      </c>
      <c r="AK8" s="116">
        <v>542.33000000000004</v>
      </c>
      <c r="AL8" s="151">
        <f t="shared" ref="AL8" si="12">(AK8-AK7)/AK7</f>
        <v>1.4997348638447837E-2</v>
      </c>
      <c r="AM8" s="116">
        <v>497.13666666666671</v>
      </c>
      <c r="AN8" s="151">
        <f t="shared" ref="AN8" si="13">(AM8-AM7)/AM7</f>
        <v>1.5006533456743236E-2</v>
      </c>
      <c r="AQ8" s="205"/>
      <c r="AR8" s="1" t="s">
        <v>25</v>
      </c>
      <c r="AS8" s="116">
        <v>451.94666666666672</v>
      </c>
      <c r="AT8" s="151">
        <f t="shared" si="5"/>
        <v>1.5009844361763587E-2</v>
      </c>
    </row>
    <row r="9" spans="1:46" x14ac:dyDescent="0.25">
      <c r="A9" s="1">
        <v>2016</v>
      </c>
      <c r="B9" s="1" t="s">
        <v>28</v>
      </c>
      <c r="C9" s="116">
        <v>183.48666666666668</v>
      </c>
      <c r="D9" s="116">
        <v>458.72333333333336</v>
      </c>
      <c r="E9" s="116">
        <v>229.36</v>
      </c>
      <c r="F9" s="116">
        <v>458.72333333333336</v>
      </c>
      <c r="G9" s="116">
        <v>389.91333333333336</v>
      </c>
      <c r="H9" s="116">
        <v>458.72333333333336</v>
      </c>
      <c r="I9" s="116">
        <v>458.72333333333336</v>
      </c>
      <c r="J9" s="116">
        <v>550.4666666666667</v>
      </c>
      <c r="K9" s="116">
        <v>550.4666666666667</v>
      </c>
      <c r="L9" s="116">
        <v>550.4666666666667</v>
      </c>
      <c r="M9" s="116">
        <v>504.59666666666664</v>
      </c>
      <c r="N9" s="116">
        <v>458.72333333333336</v>
      </c>
      <c r="Q9" s="205"/>
      <c r="R9" s="1" t="s">
        <v>28</v>
      </c>
      <c r="S9" s="116">
        <v>183.48666666666668</v>
      </c>
      <c r="T9" s="116">
        <v>229.36</v>
      </c>
      <c r="U9" s="116">
        <v>389.91333333333336</v>
      </c>
      <c r="V9" s="116">
        <v>458.72333333333336</v>
      </c>
      <c r="W9" s="116">
        <v>550.4666666666667</v>
      </c>
      <c r="X9" s="116">
        <v>504.59666666666664</v>
      </c>
      <c r="AA9" s="205"/>
      <c r="AB9" s="1" t="s">
        <v>28</v>
      </c>
      <c r="AC9" s="116">
        <v>183.48666666666668</v>
      </c>
      <c r="AD9" s="151">
        <f t="shared" si="0"/>
        <v>1.4990872715874301E-2</v>
      </c>
      <c r="AE9" s="116">
        <v>229.36</v>
      </c>
      <c r="AF9" s="151">
        <f t="shared" si="0"/>
        <v>1.5001991414789511E-2</v>
      </c>
      <c r="AG9" s="116">
        <v>389.91333333333336</v>
      </c>
      <c r="AH9" s="151">
        <f t="shared" ref="AH9" si="14">(AG9-AG8)/AG8</f>
        <v>1.4994012807385914E-2</v>
      </c>
      <c r="AI9" s="116">
        <v>458.72333333333336</v>
      </c>
      <c r="AJ9" s="151">
        <f t="shared" ref="AJ9" si="15">(AI9-AI8)/AI8</f>
        <v>1.4994394618834025E-2</v>
      </c>
      <c r="AK9" s="116">
        <v>550.4666666666667</v>
      </c>
      <c r="AL9" s="151">
        <f t="shared" ref="AL9" si="16">(AK9-AK8)/AK8</f>
        <v>1.5003165354427481E-2</v>
      </c>
      <c r="AM9" s="116">
        <v>504.59666666666664</v>
      </c>
      <c r="AN9" s="151">
        <f t="shared" ref="AN9" si="17">(AM9-AM8)/AM8</f>
        <v>1.5005933981936399E-2</v>
      </c>
      <c r="AQ9" s="205"/>
      <c r="AR9" s="1" t="s">
        <v>28</v>
      </c>
      <c r="AS9" s="116">
        <v>458.72333333333336</v>
      </c>
      <c r="AT9" s="151">
        <f t="shared" si="5"/>
        <v>1.4994394618834025E-2</v>
      </c>
    </row>
    <row r="10" spans="1:46" x14ac:dyDescent="0.25">
      <c r="A10" s="1">
        <v>2016</v>
      </c>
      <c r="B10" s="1" t="s">
        <v>29</v>
      </c>
      <c r="C10" s="116">
        <v>186.24</v>
      </c>
      <c r="D10" s="116">
        <v>465.6033333333333</v>
      </c>
      <c r="E10" s="116">
        <v>232.79999999999998</v>
      </c>
      <c r="F10" s="116">
        <v>465.6033333333333</v>
      </c>
      <c r="G10" s="116">
        <v>395.76333333333332</v>
      </c>
      <c r="H10" s="116">
        <v>465.6033333333333</v>
      </c>
      <c r="I10" s="116">
        <v>465.6033333333333</v>
      </c>
      <c r="J10" s="116">
        <v>558.72333333333336</v>
      </c>
      <c r="K10" s="116">
        <v>558.72333333333336</v>
      </c>
      <c r="L10" s="116">
        <v>558.72333333333336</v>
      </c>
      <c r="M10" s="116">
        <v>512.1633333333333</v>
      </c>
      <c r="N10" s="116">
        <v>465.6033333333333</v>
      </c>
      <c r="Q10" s="205"/>
      <c r="R10" s="1" t="s">
        <v>29</v>
      </c>
      <c r="S10" s="116">
        <v>186.24</v>
      </c>
      <c r="T10" s="116">
        <v>232.79999999999998</v>
      </c>
      <c r="U10" s="116">
        <v>395.76333333333332</v>
      </c>
      <c r="V10" s="116">
        <v>465.6033333333333</v>
      </c>
      <c r="W10" s="116">
        <v>558.72333333333336</v>
      </c>
      <c r="X10" s="116">
        <v>512.1633333333333</v>
      </c>
      <c r="AA10" s="205"/>
      <c r="AB10" s="1" t="s">
        <v>29</v>
      </c>
      <c r="AC10" s="116">
        <v>186.24</v>
      </c>
      <c r="AD10" s="151">
        <f t="shared" si="0"/>
        <v>1.5005631653526124E-2</v>
      </c>
      <c r="AE10" s="116">
        <v>232.79999999999998</v>
      </c>
      <c r="AF10" s="151">
        <f t="shared" si="0"/>
        <v>1.4998256016742104E-2</v>
      </c>
      <c r="AG10" s="116">
        <v>395.76333333333332</v>
      </c>
      <c r="AH10" s="151">
        <f t="shared" ref="AH10" si="18">(AG10-AG9)/AG9</f>
        <v>1.5003334074238631E-2</v>
      </c>
      <c r="AI10" s="116">
        <v>465.6033333333333</v>
      </c>
      <c r="AJ10" s="151">
        <f t="shared" ref="AJ10" si="19">(AI10-AI9)/AI9</f>
        <v>1.4998147031253272E-2</v>
      </c>
      <c r="AK10" s="116">
        <v>558.72333333333336</v>
      </c>
      <c r="AL10" s="151">
        <f t="shared" ref="AL10" si="20">(AK10-AK9)/AK9</f>
        <v>1.499939445319122E-2</v>
      </c>
      <c r="AM10" s="116">
        <v>512.1633333333333</v>
      </c>
      <c r="AN10" s="151">
        <f t="shared" ref="AN10" si="21">(AM10-AM9)/AM9</f>
        <v>1.4995474933775484E-2</v>
      </c>
      <c r="AQ10" s="205"/>
      <c r="AR10" s="1" t="s">
        <v>29</v>
      </c>
      <c r="AS10" s="116">
        <v>465.6033333333333</v>
      </c>
      <c r="AT10" s="151">
        <f t="shared" si="5"/>
        <v>1.4998147031253272E-2</v>
      </c>
    </row>
    <row r="11" spans="1:46" x14ac:dyDescent="0.25">
      <c r="A11" s="1">
        <v>2016</v>
      </c>
      <c r="B11" s="1" t="s">
        <v>30</v>
      </c>
      <c r="C11" s="116">
        <v>189.03666666666666</v>
      </c>
      <c r="D11" s="116">
        <v>472.58666666666664</v>
      </c>
      <c r="E11" s="116">
        <v>236.29333333333332</v>
      </c>
      <c r="F11" s="116">
        <v>472.58666666666664</v>
      </c>
      <c r="G11" s="116">
        <v>401.69666666666672</v>
      </c>
      <c r="H11" s="116">
        <v>472.58666666666664</v>
      </c>
      <c r="I11" s="116">
        <v>472.58666666666664</v>
      </c>
      <c r="J11" s="116">
        <v>567.10333333333335</v>
      </c>
      <c r="K11" s="116">
        <v>567.10333333333335</v>
      </c>
      <c r="L11" s="116">
        <v>567.10333333333335</v>
      </c>
      <c r="M11" s="116">
        <v>519.84666666666669</v>
      </c>
      <c r="N11" s="116">
        <v>472.58666666666664</v>
      </c>
      <c r="Q11" s="205"/>
      <c r="R11" s="1" t="s">
        <v>30</v>
      </c>
      <c r="S11" s="116">
        <v>189.03666666666666</v>
      </c>
      <c r="T11" s="116">
        <v>236.29333333333332</v>
      </c>
      <c r="U11" s="116">
        <v>401.69666666666672</v>
      </c>
      <c r="V11" s="116">
        <v>472.58666666666664</v>
      </c>
      <c r="W11" s="116">
        <v>567.10333333333335</v>
      </c>
      <c r="X11" s="116">
        <v>519.84666666666669</v>
      </c>
      <c r="AA11" s="205"/>
      <c r="AB11" s="1" t="s">
        <v>30</v>
      </c>
      <c r="AC11" s="116">
        <v>189.03666666666666</v>
      </c>
      <c r="AD11" s="151">
        <f t="shared" si="0"/>
        <v>1.5016466208476442E-2</v>
      </c>
      <c r="AE11" s="116">
        <v>236.29333333333332</v>
      </c>
      <c r="AF11" s="151">
        <f t="shared" si="0"/>
        <v>1.5005727376861424E-2</v>
      </c>
      <c r="AG11" s="116">
        <v>401.69666666666672</v>
      </c>
      <c r="AH11" s="151">
        <f t="shared" ref="AH11" si="22">(AG11-AG10)/AG10</f>
        <v>1.4992124923144457E-2</v>
      </c>
      <c r="AI11" s="116">
        <v>472.58666666666664</v>
      </c>
      <c r="AJ11" s="151">
        <f t="shared" ref="AJ11" si="23">(AI11-AI10)/AI10</f>
        <v>1.4998460778488161E-2</v>
      </c>
      <c r="AK11" s="116">
        <v>567.10333333333335</v>
      </c>
      <c r="AL11" s="151">
        <f t="shared" ref="AL11" si="24">(AK11-AK10)/AK10</f>
        <v>1.4998478674597436E-2</v>
      </c>
      <c r="AM11" s="116">
        <v>519.84666666666669</v>
      </c>
      <c r="AN11" s="151">
        <f t="shared" ref="AN11" si="25">(AM11-AM10)/AM10</f>
        <v>1.5001724710216262E-2</v>
      </c>
      <c r="AQ11" s="205"/>
      <c r="AR11" s="1" t="s">
        <v>30</v>
      </c>
      <c r="AS11" s="116">
        <v>472.58666666666664</v>
      </c>
      <c r="AT11" s="151">
        <f t="shared" si="5"/>
        <v>1.4998460778488161E-2</v>
      </c>
    </row>
    <row r="12" spans="1:46" x14ac:dyDescent="0.25">
      <c r="A12" s="1">
        <v>2016</v>
      </c>
      <c r="B12" s="1" t="s">
        <v>31</v>
      </c>
      <c r="C12" s="116">
        <v>191.86999999999998</v>
      </c>
      <c r="D12" s="116">
        <v>479.67333333333335</v>
      </c>
      <c r="E12" s="116">
        <v>239.83666666666667</v>
      </c>
      <c r="F12" s="116">
        <v>479.67333333333335</v>
      </c>
      <c r="G12" s="116">
        <v>407.72666666666669</v>
      </c>
      <c r="H12" s="116">
        <v>479.67333333333335</v>
      </c>
      <c r="I12" s="116">
        <v>479.67333333333335</v>
      </c>
      <c r="J12" s="116">
        <v>575.61</v>
      </c>
      <c r="K12" s="116">
        <v>575.61</v>
      </c>
      <c r="L12" s="116">
        <v>575.61</v>
      </c>
      <c r="M12" s="116">
        <v>527.64333333333332</v>
      </c>
      <c r="N12" s="116">
        <v>479.67333333333335</v>
      </c>
      <c r="Q12" s="205"/>
      <c r="R12" s="1" t="s">
        <v>31</v>
      </c>
      <c r="S12" s="116">
        <v>191.86999999999998</v>
      </c>
      <c r="T12" s="116">
        <v>239.83666666666667</v>
      </c>
      <c r="U12" s="116">
        <v>407.72666666666669</v>
      </c>
      <c r="V12" s="116">
        <v>479.67333333333335</v>
      </c>
      <c r="W12" s="116">
        <v>575.61</v>
      </c>
      <c r="X12" s="116">
        <v>527.64333333333332</v>
      </c>
      <c r="AA12" s="205"/>
      <c r="AB12" s="1" t="s">
        <v>31</v>
      </c>
      <c r="AC12" s="116">
        <v>191.86999999999998</v>
      </c>
      <c r="AD12" s="151">
        <f t="shared" si="0"/>
        <v>1.4988273879846843E-2</v>
      </c>
      <c r="AE12" s="116">
        <v>239.83666666666667</v>
      </c>
      <c r="AF12" s="151">
        <f t="shared" si="0"/>
        <v>1.4995485836813075E-2</v>
      </c>
      <c r="AG12" s="116">
        <v>407.72666666666669</v>
      </c>
      <c r="AH12" s="151">
        <f t="shared" ref="AH12" si="26">(AG12-AG11)/AG11</f>
        <v>1.501132695483318E-2</v>
      </c>
      <c r="AI12" s="116">
        <v>479.67333333333335</v>
      </c>
      <c r="AJ12" s="151">
        <f t="shared" ref="AJ12" si="27">(AI12-AI11)/AI11</f>
        <v>1.4995485836813075E-2</v>
      </c>
      <c r="AK12" s="116">
        <v>575.61</v>
      </c>
      <c r="AL12" s="151">
        <f t="shared" ref="AL12" si="28">(AK12-AK11)/AK11</f>
        <v>1.5000205723824571E-2</v>
      </c>
      <c r="AM12" s="116">
        <v>527.64333333333332</v>
      </c>
      <c r="AN12" s="151">
        <f t="shared" ref="AN12" si="29">(AM12-AM11)/AM11</f>
        <v>1.4998012234376721E-2</v>
      </c>
      <c r="AQ12" s="205"/>
      <c r="AR12" s="1" t="s">
        <v>31</v>
      </c>
      <c r="AS12" s="116">
        <v>479.67333333333335</v>
      </c>
      <c r="AT12" s="151">
        <f t="shared" si="5"/>
        <v>1.4995485836813075E-2</v>
      </c>
    </row>
    <row r="13" spans="1:46" x14ac:dyDescent="0.25">
      <c r="A13" s="1">
        <v>2016</v>
      </c>
      <c r="B13" s="1" t="s">
        <v>32</v>
      </c>
      <c r="C13" s="116">
        <v>191.77</v>
      </c>
      <c r="D13" s="116">
        <v>467.83</v>
      </c>
      <c r="E13" s="116">
        <v>239.71333333333334</v>
      </c>
      <c r="F13" s="116">
        <v>467.83</v>
      </c>
      <c r="G13" s="116">
        <v>397.65666666666669</v>
      </c>
      <c r="H13" s="116">
        <v>467.83</v>
      </c>
      <c r="I13" s="116">
        <v>467.83</v>
      </c>
      <c r="J13" s="116">
        <v>561.39666666666665</v>
      </c>
      <c r="K13" s="116">
        <v>561.39666666666665</v>
      </c>
      <c r="L13" s="116">
        <v>561.39666666666665</v>
      </c>
      <c r="M13" s="116">
        <v>514.61333333333334</v>
      </c>
      <c r="N13" s="116">
        <v>467.83</v>
      </c>
      <c r="Q13" s="205"/>
      <c r="R13" s="1" t="s">
        <v>32</v>
      </c>
      <c r="S13" s="116">
        <v>191.77</v>
      </c>
      <c r="T13" s="116">
        <v>239.71333333333334</v>
      </c>
      <c r="U13" s="116">
        <v>397.65666666666669</v>
      </c>
      <c r="V13" s="116">
        <v>467.83</v>
      </c>
      <c r="W13" s="116">
        <v>561.39666666666665</v>
      </c>
      <c r="X13" s="116">
        <v>514.61333333333334</v>
      </c>
      <c r="AA13" s="205"/>
      <c r="AB13" s="1" t="s">
        <v>32</v>
      </c>
      <c r="AC13" s="116">
        <v>191.77</v>
      </c>
      <c r="AD13" s="151">
        <f t="shared" si="0"/>
        <v>-5.2118621983616986E-4</v>
      </c>
      <c r="AE13" s="116">
        <v>239.71333333333334</v>
      </c>
      <c r="AF13" s="151">
        <f t="shared" si="0"/>
        <v>-5.1423885699990906E-4</v>
      </c>
      <c r="AG13" s="116">
        <v>397.65666666666669</v>
      </c>
      <c r="AH13" s="151">
        <f t="shared" ref="AH13" si="30">(AG13-AG12)/AG12</f>
        <v>-2.4697918540198482E-2</v>
      </c>
      <c r="AI13" s="116">
        <v>467.83</v>
      </c>
      <c r="AJ13" s="151">
        <f t="shared" ref="AJ13" si="31">(AI13-AI12)/AI12</f>
        <v>-2.4690414309738631E-2</v>
      </c>
      <c r="AK13" s="116">
        <v>561.39666666666665</v>
      </c>
      <c r="AL13" s="151">
        <f t="shared" ref="AL13" si="32">(AK13-AK12)/AK12</f>
        <v>-2.4692644904246566E-2</v>
      </c>
      <c r="AM13" s="116">
        <v>514.61333333333334</v>
      </c>
      <c r="AN13" s="151">
        <f t="shared" ref="AN13" si="33">(AM13-AM12)/AM12</f>
        <v>-2.4694711705508091E-2</v>
      </c>
      <c r="AQ13" s="205"/>
      <c r="AR13" s="1" t="s">
        <v>32</v>
      </c>
      <c r="AS13" s="116">
        <v>467.83</v>
      </c>
      <c r="AT13" s="151">
        <f t="shared" si="5"/>
        <v>-2.4690414309738631E-2</v>
      </c>
    </row>
    <row r="14" spans="1:46" x14ac:dyDescent="0.25">
      <c r="A14" s="1">
        <v>2016</v>
      </c>
      <c r="B14" s="1" t="s">
        <v>33</v>
      </c>
      <c r="C14" s="116">
        <v>191.65333333333334</v>
      </c>
      <c r="D14" s="116">
        <v>444.61666666666662</v>
      </c>
      <c r="E14" s="116">
        <v>239.56666666666669</v>
      </c>
      <c r="F14" s="116">
        <v>444.61666666666662</v>
      </c>
      <c r="G14" s="116">
        <v>377.93</v>
      </c>
      <c r="H14" s="116">
        <v>444.61666666666662</v>
      </c>
      <c r="I14" s="116">
        <v>444.61666666666662</v>
      </c>
      <c r="J14" s="116">
        <v>533.54333333333341</v>
      </c>
      <c r="K14" s="116">
        <v>533.54333333333341</v>
      </c>
      <c r="L14" s="116">
        <v>533.54333333333341</v>
      </c>
      <c r="M14" s="116">
        <v>489.08</v>
      </c>
      <c r="N14" s="116">
        <v>444.61666666666662</v>
      </c>
      <c r="Q14" s="205"/>
      <c r="R14" s="1" t="s">
        <v>33</v>
      </c>
      <c r="S14" s="116">
        <v>191.65333333333334</v>
      </c>
      <c r="T14" s="116">
        <v>239.56666666666669</v>
      </c>
      <c r="U14" s="116">
        <v>377.93</v>
      </c>
      <c r="V14" s="116">
        <v>444.61666666666662</v>
      </c>
      <c r="W14" s="116">
        <v>533.54333333333341</v>
      </c>
      <c r="X14" s="116">
        <v>489.08</v>
      </c>
      <c r="AA14" s="205"/>
      <c r="AB14" s="1" t="s">
        <v>33</v>
      </c>
      <c r="AC14" s="116">
        <v>191.65333333333334</v>
      </c>
      <c r="AD14" s="151">
        <f t="shared" si="0"/>
        <v>-6.0836766265147954E-4</v>
      </c>
      <c r="AE14" s="116">
        <v>239.56666666666669</v>
      </c>
      <c r="AF14" s="151">
        <f t="shared" si="0"/>
        <v>-6.118419222959936E-4</v>
      </c>
      <c r="AG14" s="116">
        <v>377.93</v>
      </c>
      <c r="AH14" s="151">
        <f t="shared" ref="AH14" si="34">(AG14-AG13)/AG13</f>
        <v>-4.9607282664274929E-2</v>
      </c>
      <c r="AI14" s="116">
        <v>444.61666666666662</v>
      </c>
      <c r="AJ14" s="151">
        <f t="shared" ref="AJ14" si="35">(AI14-AI13)/AI13</f>
        <v>-4.9619163656313976E-2</v>
      </c>
      <c r="AK14" s="116">
        <v>533.54333333333341</v>
      </c>
      <c r="AL14" s="151">
        <f t="shared" ref="AL14" si="36">(AK14-AK13)/AK13</f>
        <v>-4.9614354674947438E-2</v>
      </c>
      <c r="AM14" s="116">
        <v>489.08</v>
      </c>
      <c r="AN14" s="151">
        <f t="shared" ref="AN14" si="37">(AM14-AM13)/AM13</f>
        <v>-4.9616540574152809E-2</v>
      </c>
      <c r="AQ14" s="205"/>
      <c r="AR14" s="1" t="s">
        <v>33</v>
      </c>
      <c r="AS14" s="116">
        <v>444.61666666666662</v>
      </c>
      <c r="AT14" s="151">
        <f t="shared" si="5"/>
        <v>-4.9619163656313976E-2</v>
      </c>
    </row>
    <row r="15" spans="1:46" x14ac:dyDescent="0.25">
      <c r="A15" s="4">
        <v>2016</v>
      </c>
      <c r="B15" s="4" t="s">
        <v>34</v>
      </c>
      <c r="C15" s="116">
        <v>191.86666666666665</v>
      </c>
      <c r="D15" s="116">
        <v>454.42333333333335</v>
      </c>
      <c r="E15" s="116">
        <v>239.83666666666667</v>
      </c>
      <c r="F15" s="116">
        <v>454.42333333333335</v>
      </c>
      <c r="G15" s="116">
        <v>386.26</v>
      </c>
      <c r="H15" s="116">
        <v>454.42333333333335</v>
      </c>
      <c r="I15" s="116">
        <v>454.42333333333335</v>
      </c>
      <c r="J15" s="116">
        <v>545.30666666666673</v>
      </c>
      <c r="K15" s="116">
        <v>545.30666666666673</v>
      </c>
      <c r="L15" s="116">
        <v>545.30666666666673</v>
      </c>
      <c r="M15" s="116">
        <v>499.86666666666662</v>
      </c>
      <c r="N15" s="116">
        <v>454.42333333333335</v>
      </c>
      <c r="Q15" s="206"/>
      <c r="R15" s="4" t="s">
        <v>34</v>
      </c>
      <c r="S15" s="116">
        <v>191.86666666666665</v>
      </c>
      <c r="T15" s="116">
        <v>239.83666666666667</v>
      </c>
      <c r="U15" s="116">
        <v>386.26</v>
      </c>
      <c r="V15" s="116">
        <v>454.42333333333335</v>
      </c>
      <c r="W15" s="116">
        <v>545.30666666666673</v>
      </c>
      <c r="X15" s="116">
        <v>499.86666666666662</v>
      </c>
      <c r="AA15" s="206"/>
      <c r="AB15" s="4" t="s">
        <v>34</v>
      </c>
      <c r="AC15" s="116">
        <v>191.86666666666665</v>
      </c>
      <c r="AD15" s="151">
        <f t="shared" si="0"/>
        <v>1.1131209127590259E-3</v>
      </c>
      <c r="AE15" s="116">
        <v>239.83666666666667</v>
      </c>
      <c r="AF15" s="151">
        <f t="shared" si="0"/>
        <v>1.1270349241685618E-3</v>
      </c>
      <c r="AG15" s="116">
        <v>386.26</v>
      </c>
      <c r="AH15" s="151">
        <f t="shared" ref="AH15" si="38">(AG15-AG14)/AG14</f>
        <v>2.2041118725689899E-2</v>
      </c>
      <c r="AI15" s="116">
        <v>454.42333333333335</v>
      </c>
      <c r="AJ15" s="151">
        <f t="shared" ref="AJ15" si="39">(AI15-AI14)/AI14</f>
        <v>2.205645312441443E-2</v>
      </c>
      <c r="AK15" s="116">
        <v>545.30666666666673</v>
      </c>
      <c r="AL15" s="151">
        <f t="shared" ref="AL15" si="40">(AK15-AK14)/AK14</f>
        <v>2.2047568769796865E-2</v>
      </c>
      <c r="AM15" s="116">
        <v>499.86666666666662</v>
      </c>
      <c r="AN15" s="151">
        <f t="shared" ref="AN15" si="41">(AM15-AM14)/AM14</f>
        <v>2.2055014857828237E-2</v>
      </c>
      <c r="AQ15" s="206"/>
      <c r="AR15" s="4" t="s">
        <v>34</v>
      </c>
      <c r="AS15" s="116">
        <v>454.42333333333335</v>
      </c>
      <c r="AT15" s="151">
        <f t="shared" si="5"/>
        <v>2.205645312441443E-2</v>
      </c>
    </row>
    <row r="16" spans="1:46" x14ac:dyDescent="0.25">
      <c r="A16" s="2">
        <v>2017</v>
      </c>
      <c r="B16" s="1" t="s">
        <v>16</v>
      </c>
      <c r="C16" s="116">
        <v>192.66666666666666</v>
      </c>
      <c r="D16" s="116">
        <v>429.82</v>
      </c>
      <c r="E16" s="116">
        <v>240.83</v>
      </c>
      <c r="F16" s="116">
        <v>429.82</v>
      </c>
      <c r="G16" s="116">
        <v>365.35000000000008</v>
      </c>
      <c r="H16" s="116">
        <v>429.82</v>
      </c>
      <c r="I16" s="116">
        <v>429.82</v>
      </c>
      <c r="J16" s="116">
        <v>515.78</v>
      </c>
      <c r="K16" s="116">
        <v>515.78</v>
      </c>
      <c r="L16" s="116">
        <v>515.78</v>
      </c>
      <c r="M16" s="116">
        <v>472.8</v>
      </c>
      <c r="N16" s="116">
        <v>429.82</v>
      </c>
      <c r="Q16" s="202">
        <v>2017</v>
      </c>
      <c r="R16" s="1" t="s">
        <v>16</v>
      </c>
      <c r="S16" s="116">
        <v>192.66666666666666</v>
      </c>
      <c r="T16" s="116">
        <v>240.83</v>
      </c>
      <c r="U16" s="116">
        <v>365.35000000000008</v>
      </c>
      <c r="V16" s="116">
        <v>429.82</v>
      </c>
      <c r="W16" s="116">
        <v>515.78</v>
      </c>
      <c r="X16" s="116">
        <v>472.8</v>
      </c>
      <c r="AA16" s="202">
        <v>2017</v>
      </c>
      <c r="AB16" s="1" t="s">
        <v>16</v>
      </c>
      <c r="AC16" s="116">
        <v>192.66666666666666</v>
      </c>
      <c r="AD16" s="151">
        <f t="shared" si="0"/>
        <v>4.1695621959694827E-3</v>
      </c>
      <c r="AE16" s="116">
        <v>240.83</v>
      </c>
      <c r="AF16" s="151">
        <f t="shared" si="0"/>
        <v>4.1417075509722146E-3</v>
      </c>
      <c r="AG16" s="116">
        <v>365.35000000000008</v>
      </c>
      <c r="AH16" s="151">
        <f t="shared" ref="AH16" si="42">(AG16-AG15)/AG15</f>
        <v>-5.4134520789105557E-2</v>
      </c>
      <c r="AI16" s="116">
        <v>429.82</v>
      </c>
      <c r="AJ16" s="151">
        <f t="shared" ref="AJ16" si="43">(AI16-AI15)/AI15</f>
        <v>-5.4141879451612709E-2</v>
      </c>
      <c r="AK16" s="116">
        <v>515.78</v>
      </c>
      <c r="AL16" s="151">
        <f t="shared" ref="AL16" si="44">(AK16-AK15)/AK15</f>
        <v>-5.4146902049000106E-2</v>
      </c>
      <c r="AM16" s="116">
        <v>472.8</v>
      </c>
      <c r="AN16" s="151">
        <f t="shared" ref="AN16" si="45">(AM16-AM15)/AM15</f>
        <v>-5.4147772739397054E-2</v>
      </c>
      <c r="AQ16" s="202">
        <v>2017</v>
      </c>
      <c r="AR16" s="1" t="s">
        <v>16</v>
      </c>
      <c r="AS16" s="116">
        <v>429.82</v>
      </c>
      <c r="AT16" s="151">
        <f t="shared" si="5"/>
        <v>-5.4141879451612709E-2</v>
      </c>
    </row>
    <row r="17" spans="1:46" x14ac:dyDescent="0.25">
      <c r="A17" s="2">
        <v>2017</v>
      </c>
      <c r="B17" s="1" t="s">
        <v>22</v>
      </c>
      <c r="C17" s="116">
        <v>194.64333333333332</v>
      </c>
      <c r="D17" s="116">
        <v>438.47333333333336</v>
      </c>
      <c r="E17" s="116">
        <v>243.30333333333337</v>
      </c>
      <c r="F17" s="116">
        <v>438.47333333333336</v>
      </c>
      <c r="G17" s="116">
        <v>372.70333333333338</v>
      </c>
      <c r="H17" s="116">
        <v>438.47333333333336</v>
      </c>
      <c r="I17" s="116">
        <v>438.47333333333336</v>
      </c>
      <c r="J17" s="116">
        <v>526.16666666666663</v>
      </c>
      <c r="K17" s="116">
        <v>526.16666666666663</v>
      </c>
      <c r="L17" s="116">
        <v>526.16666666666663</v>
      </c>
      <c r="M17" s="116">
        <v>482.32</v>
      </c>
      <c r="N17" s="116">
        <v>438.47333333333336</v>
      </c>
      <c r="Q17" s="203"/>
      <c r="R17" s="1" t="s">
        <v>22</v>
      </c>
      <c r="S17" s="116">
        <v>194.64333333333332</v>
      </c>
      <c r="T17" s="116">
        <v>243.30333333333337</v>
      </c>
      <c r="U17" s="116">
        <v>372.70333333333338</v>
      </c>
      <c r="V17" s="116">
        <v>438.47333333333336</v>
      </c>
      <c r="W17" s="116">
        <v>526.16666666666663</v>
      </c>
      <c r="X17" s="116">
        <v>482.32</v>
      </c>
      <c r="AA17" s="203"/>
      <c r="AB17" s="1" t="s">
        <v>22</v>
      </c>
      <c r="AC17" s="116">
        <v>194.64333333333332</v>
      </c>
      <c r="AD17" s="151">
        <f t="shared" si="0"/>
        <v>1.0259515570934219E-2</v>
      </c>
      <c r="AE17" s="116">
        <v>243.30333333333337</v>
      </c>
      <c r="AF17" s="151">
        <f t="shared" si="0"/>
        <v>1.0270038339631098E-2</v>
      </c>
      <c r="AG17" s="116">
        <v>372.70333333333338</v>
      </c>
      <c r="AH17" s="151">
        <f t="shared" ref="AH17" si="46">(AG17-AG16)/AG16</f>
        <v>2.0126819031978362E-2</v>
      </c>
      <c r="AI17" s="116">
        <v>438.47333333333336</v>
      </c>
      <c r="AJ17" s="151">
        <f t="shared" ref="AJ17" si="47">(AI17-AI16)/AI16</f>
        <v>2.0132458548539772E-2</v>
      </c>
      <c r="AK17" s="116">
        <v>526.16666666666663</v>
      </c>
      <c r="AL17" s="151">
        <f t="shared" ref="AL17" si="48">(AK17-AK16)/AK16</f>
        <v>2.0137784843667177E-2</v>
      </c>
      <c r="AM17" s="116">
        <v>482.32</v>
      </c>
      <c r="AN17" s="151">
        <f t="shared" ref="AN17" si="49">(AM17-AM16)/AM16</f>
        <v>2.0135363790186087E-2</v>
      </c>
      <c r="AQ17" s="203"/>
      <c r="AR17" s="1" t="s">
        <v>22</v>
      </c>
      <c r="AS17" s="116">
        <v>438.47333333333336</v>
      </c>
      <c r="AT17" s="151">
        <f t="shared" si="5"/>
        <v>2.0132458548539772E-2</v>
      </c>
    </row>
    <row r="18" spans="1:46" x14ac:dyDescent="0.25">
      <c r="A18" s="2">
        <v>2017</v>
      </c>
      <c r="B18" s="1" t="s">
        <v>23</v>
      </c>
      <c r="C18" s="116">
        <v>196.59333333333333</v>
      </c>
      <c r="D18" s="116">
        <v>460.1466666666667</v>
      </c>
      <c r="E18" s="116">
        <v>245.74</v>
      </c>
      <c r="F18" s="116">
        <v>460.1466666666667</v>
      </c>
      <c r="G18" s="116">
        <v>391.12666666666672</v>
      </c>
      <c r="H18" s="116">
        <v>460.1466666666667</v>
      </c>
      <c r="I18" s="116">
        <v>460.1466666666667</v>
      </c>
      <c r="J18" s="116">
        <v>552.17999999999995</v>
      </c>
      <c r="K18" s="116">
        <v>552.17999999999995</v>
      </c>
      <c r="L18" s="116">
        <v>552.17999999999995</v>
      </c>
      <c r="M18" s="116">
        <v>506.16333333333336</v>
      </c>
      <c r="N18" s="116">
        <v>460.1466666666667</v>
      </c>
      <c r="Q18" s="203"/>
      <c r="R18" s="1" t="s">
        <v>23</v>
      </c>
      <c r="S18" s="116">
        <v>196.59333333333333</v>
      </c>
      <c r="T18" s="116">
        <v>245.74</v>
      </c>
      <c r="U18" s="116">
        <v>391.12666666666672</v>
      </c>
      <c r="V18" s="116">
        <v>460.1466666666667</v>
      </c>
      <c r="W18" s="116">
        <v>552.17999999999995</v>
      </c>
      <c r="X18" s="116">
        <v>506.16333333333336</v>
      </c>
      <c r="AA18" s="203"/>
      <c r="AB18" s="1" t="s">
        <v>23</v>
      </c>
      <c r="AC18" s="116">
        <v>196.59333333333333</v>
      </c>
      <c r="AD18" s="151">
        <f t="shared" si="0"/>
        <v>1.0018324114191858E-2</v>
      </c>
      <c r="AE18" s="116">
        <v>245.74</v>
      </c>
      <c r="AF18" s="151">
        <f t="shared" si="0"/>
        <v>1.0014933347946892E-2</v>
      </c>
      <c r="AG18" s="116">
        <v>391.12666666666672</v>
      </c>
      <c r="AH18" s="151">
        <f t="shared" ref="AH18" si="50">(AG18-AG17)/AG17</f>
        <v>4.9431630161612033E-2</v>
      </c>
      <c r="AI18" s="116">
        <v>460.1466666666667</v>
      </c>
      <c r="AJ18" s="151">
        <f t="shared" ref="AJ18" si="51">(AI18-AI17)/AI17</f>
        <v>4.9429079685575736E-2</v>
      </c>
      <c r="AK18" s="116">
        <v>552.17999999999995</v>
      </c>
      <c r="AL18" s="151">
        <f t="shared" ref="AL18" si="52">(AK18-AK17)/AK17</f>
        <v>4.9439341146658197E-2</v>
      </c>
      <c r="AM18" s="116">
        <v>506.16333333333336</v>
      </c>
      <c r="AN18" s="151">
        <f t="shared" ref="AN18" si="53">(AM18-AM17)/AM17</f>
        <v>4.9434676839719194E-2</v>
      </c>
      <c r="AQ18" s="203"/>
      <c r="AR18" s="1" t="s">
        <v>23</v>
      </c>
      <c r="AS18" s="116">
        <v>460.1466666666667</v>
      </c>
      <c r="AT18" s="151">
        <f t="shared" si="5"/>
        <v>4.9429079685575736E-2</v>
      </c>
    </row>
    <row r="19" spans="1:46" x14ac:dyDescent="0.25">
      <c r="A19" s="2">
        <v>2017</v>
      </c>
      <c r="B19" s="1" t="s">
        <v>24</v>
      </c>
      <c r="C19" s="116">
        <v>197.51666666666665</v>
      </c>
      <c r="D19" s="116">
        <v>445.96333333333331</v>
      </c>
      <c r="E19" s="116">
        <v>246.89333333333332</v>
      </c>
      <c r="F19" s="116">
        <v>445.96333333333331</v>
      </c>
      <c r="G19" s="116">
        <v>379.06666666666666</v>
      </c>
      <c r="H19" s="116">
        <v>445.96333333333331</v>
      </c>
      <c r="I19" s="116">
        <v>445.96333333333331</v>
      </c>
      <c r="J19" s="116">
        <v>535.15666666666664</v>
      </c>
      <c r="K19" s="116">
        <v>535.15666666666664</v>
      </c>
      <c r="L19" s="116">
        <v>535.15666666666664</v>
      </c>
      <c r="M19" s="116">
        <v>490.55999999999995</v>
      </c>
      <c r="N19" s="116">
        <v>445.96333333333331</v>
      </c>
      <c r="Q19" s="203"/>
      <c r="R19" s="1" t="s">
        <v>24</v>
      </c>
      <c r="S19" s="116">
        <v>197.51666666666665</v>
      </c>
      <c r="T19" s="116">
        <v>246.89333333333332</v>
      </c>
      <c r="U19" s="116">
        <v>379.06666666666666</v>
      </c>
      <c r="V19" s="116">
        <v>445.96333333333331</v>
      </c>
      <c r="W19" s="116">
        <v>535.15666666666664</v>
      </c>
      <c r="X19" s="116">
        <v>490.55999999999995</v>
      </c>
      <c r="AA19" s="203"/>
      <c r="AB19" s="1" t="s">
        <v>24</v>
      </c>
      <c r="AC19" s="116">
        <v>197.51666666666665</v>
      </c>
      <c r="AD19" s="151">
        <f t="shared" si="0"/>
        <v>4.6966665536300883E-3</v>
      </c>
      <c r="AE19" s="116">
        <v>246.89333333333332</v>
      </c>
      <c r="AF19" s="151">
        <f t="shared" si="0"/>
        <v>4.6933072895471127E-3</v>
      </c>
      <c r="AG19" s="116">
        <v>379.06666666666666</v>
      </c>
      <c r="AH19" s="151">
        <f t="shared" ref="AH19" si="54">(AG19-AG18)/AG18</f>
        <v>-3.0834000920418086E-2</v>
      </c>
      <c r="AI19" s="116">
        <v>445.96333333333331</v>
      </c>
      <c r="AJ19" s="151">
        <f t="shared" ref="AJ19" si="55">(AI19-AI18)/AI18</f>
        <v>-3.0823505548955535E-2</v>
      </c>
      <c r="AK19" s="116">
        <v>535.15666666666664</v>
      </c>
      <c r="AL19" s="151">
        <f t="shared" ref="AL19" si="56">(AK19-AK18)/AK18</f>
        <v>-3.0829318941890893E-2</v>
      </c>
      <c r="AM19" s="116">
        <v>490.55999999999995</v>
      </c>
      <c r="AN19" s="151">
        <f t="shared" ref="AN19" si="57">(AM19-AM18)/AM18</f>
        <v>-3.0826676500997852E-2</v>
      </c>
      <c r="AQ19" s="203"/>
      <c r="AR19" s="1" t="s">
        <v>24</v>
      </c>
      <c r="AS19" s="116">
        <v>445.96333333333331</v>
      </c>
      <c r="AT19" s="151">
        <f t="shared" si="5"/>
        <v>-3.0823505548955535E-2</v>
      </c>
    </row>
    <row r="20" spans="1:46" x14ac:dyDescent="0.25">
      <c r="A20" s="2">
        <v>2017</v>
      </c>
      <c r="B20" s="1" t="s">
        <v>25</v>
      </c>
      <c r="C20" s="116">
        <v>198.44333333333336</v>
      </c>
      <c r="D20" s="116">
        <v>436.41333333333336</v>
      </c>
      <c r="E20" s="116">
        <v>248.04999999999998</v>
      </c>
      <c r="F20" s="116">
        <v>436.41333333333336</v>
      </c>
      <c r="G20" s="116">
        <v>370.95333333333338</v>
      </c>
      <c r="H20" s="116">
        <v>436.41333333333336</v>
      </c>
      <c r="I20" s="116">
        <v>436.41333333333336</v>
      </c>
      <c r="J20" s="116">
        <v>523.69999999999993</v>
      </c>
      <c r="K20" s="116">
        <v>523.69999999999993</v>
      </c>
      <c r="L20" s="116">
        <v>523.69999999999993</v>
      </c>
      <c r="M20" s="116">
        <v>480.05333333333334</v>
      </c>
      <c r="N20" s="116">
        <v>436.41333333333336</v>
      </c>
      <c r="Q20" s="203"/>
      <c r="R20" s="1" t="s">
        <v>25</v>
      </c>
      <c r="S20" s="116">
        <v>198.44333333333336</v>
      </c>
      <c r="T20" s="116">
        <v>248.04999999999998</v>
      </c>
      <c r="U20" s="116">
        <v>370.95333333333338</v>
      </c>
      <c r="V20" s="116">
        <v>436.41333333333336</v>
      </c>
      <c r="W20" s="116">
        <v>523.69999999999993</v>
      </c>
      <c r="X20" s="116">
        <v>480.05333333333334</v>
      </c>
      <c r="AA20" s="203"/>
      <c r="AB20" s="1" t="s">
        <v>25</v>
      </c>
      <c r="AC20" s="116">
        <v>198.44333333333336</v>
      </c>
      <c r="AD20" s="151">
        <f t="shared" si="0"/>
        <v>4.6915872078307566E-3</v>
      </c>
      <c r="AE20" s="116">
        <v>248.04999999999998</v>
      </c>
      <c r="AF20" s="151">
        <f t="shared" si="0"/>
        <v>4.6848841605011595E-3</v>
      </c>
      <c r="AG20" s="116">
        <v>370.95333333333338</v>
      </c>
      <c r="AH20" s="151">
        <f t="shared" ref="AH20" si="58">(AG20-AG19)/AG19</f>
        <v>-2.1403447062961538E-2</v>
      </c>
      <c r="AI20" s="116">
        <v>436.41333333333336</v>
      </c>
      <c r="AJ20" s="151">
        <f t="shared" ref="AJ20" si="59">(AI20-AI19)/AI19</f>
        <v>-2.141431657311129E-2</v>
      </c>
      <c r="AK20" s="116">
        <v>523.69999999999993</v>
      </c>
      <c r="AL20" s="151">
        <f t="shared" ref="AL20" si="60">(AK20-AK19)/AK19</f>
        <v>-2.1408061190804014E-2</v>
      </c>
      <c r="AM20" s="116">
        <v>480.05333333333334</v>
      </c>
      <c r="AN20" s="151">
        <f t="shared" ref="AN20" si="61">(AM20-AM19)/AM19</f>
        <v>-2.1417699499891155E-2</v>
      </c>
      <c r="AQ20" s="203"/>
      <c r="AR20" s="1" t="s">
        <v>25</v>
      </c>
      <c r="AS20" s="116">
        <v>436.41333333333336</v>
      </c>
      <c r="AT20" s="151">
        <f t="shared" si="5"/>
        <v>-2.141431657311129E-2</v>
      </c>
    </row>
    <row r="21" spans="1:46" x14ac:dyDescent="0.25">
      <c r="A21" s="2">
        <v>2017</v>
      </c>
      <c r="B21" s="1" t="s">
        <v>28</v>
      </c>
      <c r="C21" s="116">
        <v>198.89000000000001</v>
      </c>
      <c r="D21" s="116">
        <v>429.69000000000005</v>
      </c>
      <c r="E21" s="116">
        <v>248.60999999999999</v>
      </c>
      <c r="F21" s="116">
        <v>429.69000000000005</v>
      </c>
      <c r="G21" s="116">
        <v>365.24</v>
      </c>
      <c r="H21" s="116">
        <v>429.69000000000005</v>
      </c>
      <c r="I21" s="116">
        <v>429.69000000000005</v>
      </c>
      <c r="J21" s="116">
        <v>515.63</v>
      </c>
      <c r="K21" s="116">
        <v>515.63</v>
      </c>
      <c r="L21" s="116">
        <v>515.63</v>
      </c>
      <c r="M21" s="116">
        <v>472.65666666666669</v>
      </c>
      <c r="N21" s="116">
        <v>429.69000000000005</v>
      </c>
      <c r="Q21" s="203"/>
      <c r="R21" s="1" t="s">
        <v>28</v>
      </c>
      <c r="S21" s="116">
        <v>198.89000000000001</v>
      </c>
      <c r="T21" s="116">
        <v>248.60999999999999</v>
      </c>
      <c r="U21" s="116">
        <v>365.24</v>
      </c>
      <c r="V21" s="116">
        <v>429.69000000000005</v>
      </c>
      <c r="W21" s="116">
        <v>515.63</v>
      </c>
      <c r="X21" s="116">
        <v>472.65666666666669</v>
      </c>
      <c r="AA21" s="203"/>
      <c r="AB21" s="1" t="s">
        <v>28</v>
      </c>
      <c r="AC21" s="116">
        <v>198.89000000000001</v>
      </c>
      <c r="AD21" s="151">
        <f t="shared" si="0"/>
        <v>2.2508524683788399E-3</v>
      </c>
      <c r="AE21" s="116">
        <v>248.60999999999999</v>
      </c>
      <c r="AF21" s="151">
        <f t="shared" si="0"/>
        <v>2.2576093529530429E-3</v>
      </c>
      <c r="AG21" s="116">
        <v>365.24</v>
      </c>
      <c r="AH21" s="151">
        <f t="shared" ref="AH21" si="62">(AG21-AG20)/AG20</f>
        <v>-1.5401757633484984E-2</v>
      </c>
      <c r="AI21" s="116">
        <v>429.69000000000005</v>
      </c>
      <c r="AJ21" s="151">
        <f t="shared" ref="AJ21" si="63">(AI21-AI20)/AI20</f>
        <v>-1.5405884329840138E-2</v>
      </c>
      <c r="AK21" s="116">
        <v>515.63</v>
      </c>
      <c r="AL21" s="151">
        <f t="shared" ref="AL21" si="64">(AK21-AK20)/AK20</f>
        <v>-1.5409585640633831E-2</v>
      </c>
      <c r="AM21" s="116">
        <v>472.65666666666669</v>
      </c>
      <c r="AN21" s="151">
        <f t="shared" ref="AN21" si="65">(AM21-AM20)/AM20</f>
        <v>-1.5408010221086505E-2</v>
      </c>
      <c r="AQ21" s="203"/>
      <c r="AR21" s="1" t="s">
        <v>28</v>
      </c>
      <c r="AS21" s="116">
        <v>429.69000000000005</v>
      </c>
      <c r="AT21" s="151">
        <f t="shared" si="5"/>
        <v>-1.5405884329840138E-2</v>
      </c>
    </row>
    <row r="22" spans="1:46" x14ac:dyDescent="0.25">
      <c r="A22" s="2">
        <v>2017</v>
      </c>
      <c r="B22" s="1" t="s">
        <v>29</v>
      </c>
      <c r="C22" s="116">
        <v>199.12333333333333</v>
      </c>
      <c r="D22" s="116">
        <v>451.49</v>
      </c>
      <c r="E22" s="116">
        <v>248.9</v>
      </c>
      <c r="F22" s="116">
        <v>451.49</v>
      </c>
      <c r="G22" s="116">
        <v>383.76666666666665</v>
      </c>
      <c r="H22" s="116">
        <v>451.49</v>
      </c>
      <c r="I22" s="116">
        <v>451.49</v>
      </c>
      <c r="J22" s="116">
        <v>541.78666666666663</v>
      </c>
      <c r="K22" s="116">
        <v>541.78666666666663</v>
      </c>
      <c r="L22" s="116">
        <v>541.78666666666663</v>
      </c>
      <c r="M22" s="116">
        <v>496.64000000000004</v>
      </c>
      <c r="N22" s="116">
        <v>451.49</v>
      </c>
      <c r="Q22" s="203"/>
      <c r="R22" s="1" t="s">
        <v>29</v>
      </c>
      <c r="S22" s="116">
        <v>199.12333333333333</v>
      </c>
      <c r="T22" s="116">
        <v>248.9</v>
      </c>
      <c r="U22" s="116">
        <v>383.76666666666665</v>
      </c>
      <c r="V22" s="116">
        <v>451.49</v>
      </c>
      <c r="W22" s="116">
        <v>541.78666666666663</v>
      </c>
      <c r="X22" s="116">
        <v>496.64000000000004</v>
      </c>
      <c r="AA22" s="203"/>
      <c r="AB22" s="1" t="s">
        <v>29</v>
      </c>
      <c r="AC22" s="116">
        <v>199.12333333333333</v>
      </c>
      <c r="AD22" s="151">
        <f t="shared" si="0"/>
        <v>1.1731778034758914E-3</v>
      </c>
      <c r="AE22" s="116">
        <v>248.9</v>
      </c>
      <c r="AF22" s="151">
        <f t="shared" si="0"/>
        <v>1.1664856602711898E-3</v>
      </c>
      <c r="AG22" s="116">
        <v>383.76666666666665</v>
      </c>
      <c r="AH22" s="151">
        <f t="shared" ref="AH22" si="66">(AG22-AG21)/AG21</f>
        <v>5.0724637681159354E-2</v>
      </c>
      <c r="AI22" s="116">
        <v>451.49</v>
      </c>
      <c r="AJ22" s="151">
        <f t="shared" ref="AJ22" si="67">(AI22-AI21)/AI21</f>
        <v>5.0734250273452845E-2</v>
      </c>
      <c r="AK22" s="116">
        <v>541.78666666666663</v>
      </c>
      <c r="AL22" s="151">
        <f t="shared" ref="AL22" si="68">(AK22-AK21)/AK21</f>
        <v>5.0727588904188346E-2</v>
      </c>
      <c r="AM22" s="116">
        <v>496.64000000000004</v>
      </c>
      <c r="AN22" s="151">
        <f t="shared" ref="AN22" si="69">(AM22-AM21)/AM21</f>
        <v>5.0741553065297602E-2</v>
      </c>
      <c r="AQ22" s="203"/>
      <c r="AR22" s="1" t="s">
        <v>29</v>
      </c>
      <c r="AS22" s="116">
        <v>451.49</v>
      </c>
      <c r="AT22" s="151">
        <f t="shared" si="5"/>
        <v>5.0734250273452845E-2</v>
      </c>
    </row>
    <row r="23" spans="1:46" x14ac:dyDescent="0.25">
      <c r="A23" s="2">
        <v>2017</v>
      </c>
      <c r="B23" s="1" t="s">
        <v>30</v>
      </c>
      <c r="C23" s="116">
        <v>199.01666666666665</v>
      </c>
      <c r="D23" s="116">
        <v>455.66666666666669</v>
      </c>
      <c r="E23" s="116">
        <v>248.77333333333334</v>
      </c>
      <c r="F23" s="116">
        <v>455.66666666666669</v>
      </c>
      <c r="G23" s="116">
        <v>387.31666666666666</v>
      </c>
      <c r="H23" s="116">
        <v>455.66666666666669</v>
      </c>
      <c r="I23" s="116">
        <v>455.66666666666669</v>
      </c>
      <c r="J23" s="116">
        <v>546.80000000000007</v>
      </c>
      <c r="K23" s="116">
        <v>546.80000000000007</v>
      </c>
      <c r="L23" s="116">
        <v>546.80000000000007</v>
      </c>
      <c r="M23" s="116">
        <v>501.23333333333335</v>
      </c>
      <c r="N23" s="116">
        <v>455.66666666666669</v>
      </c>
      <c r="Q23" s="203"/>
      <c r="R23" s="1" t="s">
        <v>30</v>
      </c>
      <c r="S23" s="116">
        <v>199.01666666666665</v>
      </c>
      <c r="T23" s="116">
        <v>248.77333333333334</v>
      </c>
      <c r="U23" s="116">
        <v>387.31666666666666</v>
      </c>
      <c r="V23" s="116">
        <v>455.66666666666669</v>
      </c>
      <c r="W23" s="116">
        <v>546.80000000000007</v>
      </c>
      <c r="X23" s="116">
        <v>501.23333333333335</v>
      </c>
      <c r="AA23" s="203"/>
      <c r="AB23" s="1" t="s">
        <v>30</v>
      </c>
      <c r="AC23" s="116">
        <v>199.01666666666665</v>
      </c>
      <c r="AD23" s="151">
        <f t="shared" si="0"/>
        <v>-5.3568140348536088E-4</v>
      </c>
      <c r="AE23" s="116">
        <v>248.77333333333334</v>
      </c>
      <c r="AF23" s="151">
        <f t="shared" si="0"/>
        <v>-5.0890585241729672E-4</v>
      </c>
      <c r="AG23" s="116">
        <v>387.31666666666666</v>
      </c>
      <c r="AH23" s="151">
        <f t="shared" ref="AH23" si="70">(AG23-AG22)/AG22</f>
        <v>9.2504125770868015E-3</v>
      </c>
      <c r="AI23" s="116">
        <v>455.66666666666669</v>
      </c>
      <c r="AJ23" s="151">
        <f t="shared" ref="AJ23" si="71">(AI23-AI22)/AI22</f>
        <v>9.2508508863245621E-3</v>
      </c>
      <c r="AK23" s="116">
        <v>546.80000000000007</v>
      </c>
      <c r="AL23" s="151">
        <f t="shared" ref="AL23" si="72">(AK23-AK22)/AK22</f>
        <v>9.2533346458632589E-3</v>
      </c>
      <c r="AM23" s="116">
        <v>501.23333333333335</v>
      </c>
      <c r="AN23" s="151">
        <f t="shared" ref="AN23" si="73">(AM23-AM22)/AM22</f>
        <v>9.2488187285222796E-3</v>
      </c>
      <c r="AQ23" s="203"/>
      <c r="AR23" s="1" t="s">
        <v>30</v>
      </c>
      <c r="AS23" s="116">
        <v>455.66666666666669</v>
      </c>
      <c r="AT23" s="151">
        <f t="shared" si="5"/>
        <v>9.2508508863245621E-3</v>
      </c>
    </row>
    <row r="24" spans="1:46" x14ac:dyDescent="0.25">
      <c r="A24" s="2">
        <v>2017</v>
      </c>
      <c r="B24" s="1" t="s">
        <v>31</v>
      </c>
      <c r="C24" s="116">
        <v>199.29333333333332</v>
      </c>
      <c r="D24" s="116">
        <v>444.80999999999995</v>
      </c>
      <c r="E24" s="116">
        <v>249.11333333333332</v>
      </c>
      <c r="F24" s="116">
        <v>444.80999999999995</v>
      </c>
      <c r="G24" s="116">
        <v>378.09</v>
      </c>
      <c r="H24" s="116">
        <v>444.80999999999995</v>
      </c>
      <c r="I24" s="116">
        <v>444.80999999999995</v>
      </c>
      <c r="J24" s="116">
        <v>533.77333333333343</v>
      </c>
      <c r="K24" s="116">
        <v>533.77333333333343</v>
      </c>
      <c r="L24" s="116">
        <v>533.77333333333343</v>
      </c>
      <c r="M24" s="116">
        <v>489.28999999999996</v>
      </c>
      <c r="N24" s="116">
        <v>444.80999999999995</v>
      </c>
      <c r="Q24" s="203"/>
      <c r="R24" s="1" t="s">
        <v>31</v>
      </c>
      <c r="S24" s="116">
        <v>199.29333333333332</v>
      </c>
      <c r="T24" s="116">
        <v>249.11333333333332</v>
      </c>
      <c r="U24" s="116">
        <v>378.09</v>
      </c>
      <c r="V24" s="116">
        <v>444.80999999999995</v>
      </c>
      <c r="W24" s="116">
        <v>533.77333333333343</v>
      </c>
      <c r="X24" s="116">
        <v>489.28999999999996</v>
      </c>
      <c r="AA24" s="203"/>
      <c r="AB24" s="1" t="s">
        <v>31</v>
      </c>
      <c r="AC24" s="116">
        <v>199.29333333333332</v>
      </c>
      <c r="AD24" s="151">
        <f t="shared" si="0"/>
        <v>1.390168327610774E-3</v>
      </c>
      <c r="AE24" s="116">
        <v>249.11333333333332</v>
      </c>
      <c r="AF24" s="151">
        <f t="shared" si="0"/>
        <v>1.3667059706291202E-3</v>
      </c>
      <c r="AG24" s="116">
        <v>378.09</v>
      </c>
      <c r="AH24" s="151">
        <f t="shared" ref="AH24" si="74">(AG24-AG23)/AG23</f>
        <v>-2.3822023322862484E-2</v>
      </c>
      <c r="AI24" s="116">
        <v>444.80999999999995</v>
      </c>
      <c r="AJ24" s="151">
        <f t="shared" ref="AJ24" si="75">(AI24-AI23)/AI23</f>
        <v>-2.3825896122897015E-2</v>
      </c>
      <c r="AK24" s="116">
        <v>533.77333333333343</v>
      </c>
      <c r="AL24" s="151">
        <f t="shared" ref="AL24" si="76">(AK24-AK23)/AK23</f>
        <v>-2.3823457693245502E-2</v>
      </c>
      <c r="AM24" s="116">
        <v>489.28999999999996</v>
      </c>
      <c r="AN24" s="151">
        <f t="shared" ref="AN24" si="77">(AM24-AM23)/AM23</f>
        <v>-2.3827891201702568E-2</v>
      </c>
      <c r="AQ24" s="203"/>
      <c r="AR24" s="1" t="s">
        <v>31</v>
      </c>
      <c r="AS24" s="116">
        <v>444.80999999999995</v>
      </c>
      <c r="AT24" s="151">
        <f t="shared" si="5"/>
        <v>-2.3825896122897015E-2</v>
      </c>
    </row>
    <row r="25" spans="1:46" x14ac:dyDescent="0.25">
      <c r="A25" s="2">
        <v>2017</v>
      </c>
      <c r="B25" s="1" t="s">
        <v>32</v>
      </c>
      <c r="C25" s="116">
        <v>199.38333333333333</v>
      </c>
      <c r="D25" s="116">
        <v>451.99333333333334</v>
      </c>
      <c r="E25" s="116">
        <v>249.22333333333333</v>
      </c>
      <c r="F25" s="116">
        <v>451.99333333333334</v>
      </c>
      <c r="G25" s="116">
        <v>384.19333333333333</v>
      </c>
      <c r="H25" s="116">
        <v>451.99333333333334</v>
      </c>
      <c r="I25" s="116">
        <v>451.99333333333334</v>
      </c>
      <c r="J25" s="116">
        <v>542.39</v>
      </c>
      <c r="K25" s="116">
        <v>542.39</v>
      </c>
      <c r="L25" s="116">
        <v>542.39</v>
      </c>
      <c r="M25" s="116">
        <v>497.19</v>
      </c>
      <c r="N25" s="116">
        <v>451.99333333333334</v>
      </c>
      <c r="Q25" s="203"/>
      <c r="R25" s="1" t="s">
        <v>32</v>
      </c>
      <c r="S25" s="116">
        <v>199.38333333333333</v>
      </c>
      <c r="T25" s="116">
        <v>249.22333333333333</v>
      </c>
      <c r="U25" s="116">
        <v>384.19333333333333</v>
      </c>
      <c r="V25" s="116">
        <v>451.99333333333334</v>
      </c>
      <c r="W25" s="116">
        <v>542.39</v>
      </c>
      <c r="X25" s="116">
        <v>497.19</v>
      </c>
      <c r="AA25" s="203"/>
      <c r="AB25" s="1" t="s">
        <v>32</v>
      </c>
      <c r="AC25" s="116">
        <v>199.38333333333333</v>
      </c>
      <c r="AD25" s="151">
        <f t="shared" si="0"/>
        <v>4.5159563792067012E-4</v>
      </c>
      <c r="AE25" s="116">
        <v>249.22333333333333</v>
      </c>
      <c r="AF25" s="151">
        <f t="shared" si="0"/>
        <v>4.4156608772451754E-4</v>
      </c>
      <c r="AG25" s="116">
        <v>384.19333333333333</v>
      </c>
      <c r="AH25" s="151">
        <f t="shared" ref="AH25" si="78">(AG25-AG24)/AG24</f>
        <v>1.6142541017570827E-2</v>
      </c>
      <c r="AI25" s="116">
        <v>451.99333333333334</v>
      </c>
      <c r="AJ25" s="151">
        <f t="shared" ref="AJ25" si="79">(AI25-AI24)/AI24</f>
        <v>1.6149217268796555E-2</v>
      </c>
      <c r="AK25" s="116">
        <v>542.39</v>
      </c>
      <c r="AL25" s="151">
        <f t="shared" ref="AL25" si="80">(AK25-AK24)/AK24</f>
        <v>1.6142932081032946E-2</v>
      </c>
      <c r="AM25" s="116">
        <v>497.19</v>
      </c>
      <c r="AN25" s="151">
        <f t="shared" ref="AN25" si="81">(AM25-AM24)/AM24</f>
        <v>1.6145843978009021E-2</v>
      </c>
      <c r="AQ25" s="203"/>
      <c r="AR25" s="1" t="s">
        <v>32</v>
      </c>
      <c r="AS25" s="116">
        <v>451.99333333333334</v>
      </c>
      <c r="AT25" s="151">
        <f t="shared" si="5"/>
        <v>1.6149217268796555E-2</v>
      </c>
    </row>
    <row r="26" spans="1:46" x14ac:dyDescent="0.25">
      <c r="A26" s="2">
        <v>2017</v>
      </c>
      <c r="B26" s="1" t="s">
        <v>33</v>
      </c>
      <c r="C26" s="116">
        <v>199.38333333333333</v>
      </c>
      <c r="D26" s="116">
        <v>451.99333333333334</v>
      </c>
      <c r="E26" s="116">
        <v>249.22333333333333</v>
      </c>
      <c r="F26" s="116">
        <v>451.99333333333334</v>
      </c>
      <c r="G26" s="116">
        <v>384.19333333333333</v>
      </c>
      <c r="H26" s="116">
        <v>451.99333333333334</v>
      </c>
      <c r="I26" s="116">
        <v>451.99333333333334</v>
      </c>
      <c r="J26" s="116">
        <v>542.39</v>
      </c>
      <c r="K26" s="116">
        <v>542.39</v>
      </c>
      <c r="L26" s="116">
        <v>542.39</v>
      </c>
      <c r="M26" s="116">
        <v>497.19</v>
      </c>
      <c r="N26" s="116">
        <v>451.99333333333334</v>
      </c>
      <c r="Q26" s="203"/>
      <c r="R26" s="1" t="s">
        <v>33</v>
      </c>
      <c r="S26" s="116">
        <v>199.38333333333333</v>
      </c>
      <c r="T26" s="116">
        <v>249.22333333333333</v>
      </c>
      <c r="U26" s="116">
        <v>384.19333333333333</v>
      </c>
      <c r="V26" s="116">
        <v>451.99333333333334</v>
      </c>
      <c r="W26" s="116">
        <v>542.39</v>
      </c>
      <c r="X26" s="116">
        <v>497.19</v>
      </c>
      <c r="AA26" s="203"/>
      <c r="AB26" s="1" t="s">
        <v>33</v>
      </c>
      <c r="AC26" s="116">
        <v>199.38333333333333</v>
      </c>
      <c r="AD26" s="151">
        <f t="shared" si="0"/>
        <v>0</v>
      </c>
      <c r="AE26" s="116">
        <v>249.22333333333333</v>
      </c>
      <c r="AF26" s="151">
        <f t="shared" si="0"/>
        <v>0</v>
      </c>
      <c r="AG26" s="116">
        <v>384.19333333333333</v>
      </c>
      <c r="AH26" s="151">
        <f t="shared" ref="AH26" si="82">(AG26-AG25)/AG25</f>
        <v>0</v>
      </c>
      <c r="AI26" s="116">
        <v>451.99333333333334</v>
      </c>
      <c r="AJ26" s="151">
        <f t="shared" ref="AJ26" si="83">(AI26-AI25)/AI25</f>
        <v>0</v>
      </c>
      <c r="AK26" s="116">
        <v>542.39</v>
      </c>
      <c r="AL26" s="151">
        <f t="shared" ref="AL26" si="84">(AK26-AK25)/AK25</f>
        <v>0</v>
      </c>
      <c r="AM26" s="116">
        <v>497.19</v>
      </c>
      <c r="AN26" s="151">
        <f t="shared" ref="AN26" si="85">(AM26-AM25)/AM25</f>
        <v>0</v>
      </c>
      <c r="AQ26" s="203"/>
      <c r="AR26" s="1" t="s">
        <v>33</v>
      </c>
      <c r="AS26" s="116">
        <v>451.99333333333334</v>
      </c>
      <c r="AT26" s="151">
        <f t="shared" si="5"/>
        <v>0</v>
      </c>
    </row>
    <row r="27" spans="1:46" x14ac:dyDescent="0.25">
      <c r="A27" s="2">
        <v>2017</v>
      </c>
      <c r="B27" s="1" t="s">
        <v>34</v>
      </c>
      <c r="C27" s="116">
        <v>199.74</v>
      </c>
      <c r="D27" s="116">
        <v>452.96</v>
      </c>
      <c r="E27" s="116">
        <v>249.67333333333332</v>
      </c>
      <c r="F27" s="116">
        <v>452.96</v>
      </c>
      <c r="G27" s="116">
        <v>385.01333333333332</v>
      </c>
      <c r="H27" s="116">
        <v>452.96</v>
      </c>
      <c r="I27" s="116">
        <v>452.96</v>
      </c>
      <c r="J27" s="116">
        <v>543.55000000000007</v>
      </c>
      <c r="K27" s="116">
        <v>543.55000000000007</v>
      </c>
      <c r="L27" s="116">
        <v>543.55000000000007</v>
      </c>
      <c r="M27" s="116">
        <v>498.25333333333333</v>
      </c>
      <c r="N27" s="116">
        <v>452.96</v>
      </c>
      <c r="Q27" s="204"/>
      <c r="R27" s="1" t="s">
        <v>34</v>
      </c>
      <c r="S27" s="116">
        <v>199.74</v>
      </c>
      <c r="T27" s="116">
        <v>249.67333333333332</v>
      </c>
      <c r="U27" s="116">
        <v>385.01333333333332</v>
      </c>
      <c r="V27" s="116">
        <v>452.96</v>
      </c>
      <c r="W27" s="116">
        <v>543.55000000000007</v>
      </c>
      <c r="X27" s="116">
        <v>498.25333333333333</v>
      </c>
      <c r="AA27" s="204"/>
      <c r="AB27" s="1" t="s">
        <v>34</v>
      </c>
      <c r="AC27" s="116">
        <v>199.74</v>
      </c>
      <c r="AD27" s="151">
        <f t="shared" si="0"/>
        <v>1.7888489509321241E-3</v>
      </c>
      <c r="AE27" s="116">
        <v>249.67333333333332</v>
      </c>
      <c r="AF27" s="151">
        <f t="shared" si="0"/>
        <v>1.8056094266186498E-3</v>
      </c>
      <c r="AG27" s="116">
        <v>385.01333333333332</v>
      </c>
      <c r="AH27" s="151">
        <f t="shared" ref="AH27" si="86">(AG27-AG26)/AG26</f>
        <v>2.1343420847142755E-3</v>
      </c>
      <c r="AI27" s="116">
        <v>452.96</v>
      </c>
      <c r="AJ27" s="151">
        <f t="shared" ref="AJ27" si="87">(AI27-AI26)/AI26</f>
        <v>2.138674611719878E-3</v>
      </c>
      <c r="AK27" s="116">
        <v>543.55000000000007</v>
      </c>
      <c r="AL27" s="151">
        <f t="shared" ref="AL27" si="88">(AK27-AK26)/AK26</f>
        <v>2.1386824978338131E-3</v>
      </c>
      <c r="AM27" s="116">
        <v>498.25333333333333</v>
      </c>
      <c r="AN27" s="151">
        <f t="shared" ref="AN27" si="89">(AM27-AM26)/AM26</f>
        <v>2.1386860824500345E-3</v>
      </c>
      <c r="AQ27" s="204"/>
      <c r="AR27" s="1" t="s">
        <v>34</v>
      </c>
      <c r="AS27" s="116">
        <v>452.96</v>
      </c>
      <c r="AT27" s="151">
        <f t="shared" si="5"/>
        <v>2.138674611719878E-3</v>
      </c>
    </row>
    <row r="28" spans="1:46" x14ac:dyDescent="0.25">
      <c r="A28" s="2">
        <v>2018</v>
      </c>
      <c r="B28" s="1" t="s">
        <v>16</v>
      </c>
      <c r="C28" s="116">
        <v>200.50666666666666</v>
      </c>
      <c r="D28" s="116">
        <v>449.91333333333336</v>
      </c>
      <c r="E28" s="116">
        <v>250.63333333333333</v>
      </c>
      <c r="F28" s="116">
        <v>449.91333333333336</v>
      </c>
      <c r="G28" s="116">
        <v>382.42666666666668</v>
      </c>
      <c r="H28" s="116">
        <v>449.91333333333336</v>
      </c>
      <c r="I28" s="116">
        <v>449.91333333333336</v>
      </c>
      <c r="J28" s="116">
        <v>539.89666666666665</v>
      </c>
      <c r="K28" s="116">
        <v>539.89666666666665</v>
      </c>
      <c r="L28" s="116">
        <v>539.89666666666665</v>
      </c>
      <c r="M28" s="116">
        <v>494.90333333333336</v>
      </c>
      <c r="N28" s="116">
        <v>449.91333333333336</v>
      </c>
      <c r="Q28" s="202">
        <v>2018</v>
      </c>
      <c r="R28" s="1" t="s">
        <v>16</v>
      </c>
      <c r="S28" s="116">
        <v>200.50666666666666</v>
      </c>
      <c r="T28" s="116">
        <v>250.63333333333333</v>
      </c>
      <c r="U28" s="116">
        <v>382.42666666666668</v>
      </c>
      <c r="V28" s="116">
        <v>449.91333333333336</v>
      </c>
      <c r="W28" s="116">
        <v>539.89666666666665</v>
      </c>
      <c r="X28" s="116">
        <v>494.90333333333336</v>
      </c>
      <c r="AA28" s="202">
        <v>2018</v>
      </c>
      <c r="AB28" s="1" t="s">
        <v>16</v>
      </c>
      <c r="AC28" s="116">
        <v>200.50666666666666</v>
      </c>
      <c r="AD28" s="151">
        <f t="shared" si="0"/>
        <v>3.8383231534327199E-3</v>
      </c>
      <c r="AE28" s="116">
        <v>250.63333333333333</v>
      </c>
      <c r="AF28" s="151">
        <f t="shared" si="0"/>
        <v>3.8450241649088464E-3</v>
      </c>
      <c r="AG28" s="116">
        <v>382.42666666666668</v>
      </c>
      <c r="AH28" s="151">
        <f t="shared" ref="AH28" si="90">(AG28-AG27)/AG27</f>
        <v>-6.7183820473749262E-3</v>
      </c>
      <c r="AI28" s="116">
        <v>449.91333333333336</v>
      </c>
      <c r="AJ28" s="151">
        <f t="shared" ref="AJ28" si="91">(AI28-AI27)/AI27</f>
        <v>-6.7261273990344055E-3</v>
      </c>
      <c r="AK28" s="116">
        <v>539.89666666666665</v>
      </c>
      <c r="AL28" s="151">
        <f t="shared" ref="AL28" si="92">(AK28-AK27)/AK27</f>
        <v>-6.7212461288444865E-3</v>
      </c>
      <c r="AM28" s="116">
        <v>494.90333333333336</v>
      </c>
      <c r="AN28" s="151">
        <f t="shared" ref="AN28" si="93">(AM28-AM27)/AM27</f>
        <v>-6.7234873825897786E-3</v>
      </c>
      <c r="AQ28" s="202">
        <v>2018</v>
      </c>
      <c r="AR28" s="1" t="s">
        <v>16</v>
      </c>
      <c r="AS28" s="116">
        <v>449.91333333333336</v>
      </c>
      <c r="AT28" s="151">
        <f t="shared" si="5"/>
        <v>-6.7261273990344055E-3</v>
      </c>
    </row>
    <row r="29" spans="1:46" x14ac:dyDescent="0.25">
      <c r="A29" s="2">
        <v>2018</v>
      </c>
      <c r="B29" s="1" t="s">
        <v>22</v>
      </c>
      <c r="C29" s="116">
        <v>201.76333333333332</v>
      </c>
      <c r="D29" s="116">
        <v>456.82</v>
      </c>
      <c r="E29" s="116">
        <v>252.20333333333329</v>
      </c>
      <c r="F29" s="116">
        <v>456.82</v>
      </c>
      <c r="G29" s="116">
        <v>388.3</v>
      </c>
      <c r="H29" s="116">
        <v>456.82</v>
      </c>
      <c r="I29" s="116">
        <v>456.82</v>
      </c>
      <c r="J29" s="116">
        <v>548.18999999999994</v>
      </c>
      <c r="K29" s="116">
        <v>548.18999999999994</v>
      </c>
      <c r="L29" s="116">
        <v>548.18999999999994</v>
      </c>
      <c r="M29" s="116">
        <v>502.50333333333333</v>
      </c>
      <c r="N29" s="116">
        <v>456.82</v>
      </c>
      <c r="Q29" s="203"/>
      <c r="R29" s="1" t="s">
        <v>22</v>
      </c>
      <c r="S29" s="116">
        <v>201.76333333333332</v>
      </c>
      <c r="T29" s="116">
        <v>252.20333333333329</v>
      </c>
      <c r="U29" s="116">
        <v>388.3</v>
      </c>
      <c r="V29" s="116">
        <v>456.82</v>
      </c>
      <c r="W29" s="116">
        <v>548.18999999999994</v>
      </c>
      <c r="X29" s="116">
        <v>502.50333333333333</v>
      </c>
      <c r="AA29" s="203"/>
      <c r="AB29" s="1" t="s">
        <v>22</v>
      </c>
      <c r="AC29" s="116">
        <v>201.76333333333332</v>
      </c>
      <c r="AD29" s="151">
        <f t="shared" si="0"/>
        <v>6.2674557786939452E-3</v>
      </c>
      <c r="AE29" s="116">
        <v>252.20333333333329</v>
      </c>
      <c r="AF29" s="151">
        <f t="shared" si="0"/>
        <v>6.2641308684664113E-3</v>
      </c>
      <c r="AG29" s="116">
        <v>388.3</v>
      </c>
      <c r="AH29" s="151">
        <f t="shared" ref="AH29" si="94">(AG29-AG28)/AG28</f>
        <v>1.5358064291193086E-2</v>
      </c>
      <c r="AI29" s="116">
        <v>456.82</v>
      </c>
      <c r="AJ29" s="151">
        <f t="shared" ref="AJ29" si="95">(AI29-AI28)/AI28</f>
        <v>1.5351104657193172E-2</v>
      </c>
      <c r="AK29" s="116">
        <v>548.18999999999994</v>
      </c>
      <c r="AL29" s="151">
        <f t="shared" ref="AL29" si="96">(AK29-AK28)/AK28</f>
        <v>1.5360964135112202E-2</v>
      </c>
      <c r="AM29" s="116">
        <v>502.50333333333333</v>
      </c>
      <c r="AN29" s="151">
        <f t="shared" ref="AN29" si="97">(AM29-AM28)/AM28</f>
        <v>1.5356534272686179E-2</v>
      </c>
      <c r="AQ29" s="203"/>
      <c r="AR29" s="1" t="s">
        <v>22</v>
      </c>
      <c r="AS29" s="116">
        <v>456.82</v>
      </c>
      <c r="AT29" s="151">
        <f t="shared" si="5"/>
        <v>1.5351104657193172E-2</v>
      </c>
    </row>
    <row r="30" spans="1:46" x14ac:dyDescent="0.25">
      <c r="A30" s="2">
        <v>2018</v>
      </c>
      <c r="B30" s="1" t="s">
        <v>23</v>
      </c>
      <c r="C30" s="116">
        <v>203.1933333333333</v>
      </c>
      <c r="D30" s="116">
        <v>474.90000000000003</v>
      </c>
      <c r="E30" s="116">
        <v>253.99</v>
      </c>
      <c r="F30" s="116">
        <v>474.90000000000003</v>
      </c>
      <c r="G30" s="116">
        <v>403.66333333333336</v>
      </c>
      <c r="H30" s="116">
        <v>474.90000000000003</v>
      </c>
      <c r="I30" s="116">
        <v>474.90000000000003</v>
      </c>
      <c r="J30" s="116">
        <v>569.88</v>
      </c>
      <c r="K30" s="116">
        <v>569.88</v>
      </c>
      <c r="L30" s="116">
        <v>569.88</v>
      </c>
      <c r="M30" s="116">
        <v>522.39</v>
      </c>
      <c r="N30" s="116">
        <v>474.90000000000003</v>
      </c>
      <c r="Q30" s="203"/>
      <c r="R30" s="1" t="s">
        <v>23</v>
      </c>
      <c r="S30" s="116">
        <v>203.1933333333333</v>
      </c>
      <c r="T30" s="116">
        <v>253.99</v>
      </c>
      <c r="U30" s="116">
        <v>403.66333333333336</v>
      </c>
      <c r="V30" s="116">
        <v>474.90000000000003</v>
      </c>
      <c r="W30" s="116">
        <v>569.88</v>
      </c>
      <c r="X30" s="116">
        <v>522.39</v>
      </c>
      <c r="AA30" s="203"/>
      <c r="AB30" s="1" t="s">
        <v>23</v>
      </c>
      <c r="AC30" s="116">
        <v>203.1933333333333</v>
      </c>
      <c r="AD30" s="151">
        <f t="shared" si="0"/>
        <v>7.087511771216996E-3</v>
      </c>
      <c r="AE30" s="116">
        <v>253.99</v>
      </c>
      <c r="AF30" s="151">
        <f t="shared" si="0"/>
        <v>7.0842309776505156E-3</v>
      </c>
      <c r="AG30" s="116">
        <v>403.66333333333336</v>
      </c>
      <c r="AH30" s="151">
        <f t="shared" ref="AH30" si="98">(AG30-AG29)/AG29</f>
        <v>3.9565627950897096E-2</v>
      </c>
      <c r="AI30" s="116">
        <v>474.90000000000003</v>
      </c>
      <c r="AJ30" s="151">
        <f t="shared" ref="AJ30" si="99">(AI30-AI29)/AI29</f>
        <v>3.9577951928549626E-2</v>
      </c>
      <c r="AK30" s="116">
        <v>569.88</v>
      </c>
      <c r="AL30" s="151">
        <f t="shared" ref="AL30" si="100">(AK30-AK29)/AK29</f>
        <v>3.9566573633229456E-2</v>
      </c>
      <c r="AM30" s="116">
        <v>522.39</v>
      </c>
      <c r="AN30" s="151">
        <f t="shared" ref="AN30" si="101">(AM30-AM29)/AM29</f>
        <v>3.9575193531054501E-2</v>
      </c>
      <c r="AQ30" s="203"/>
      <c r="AR30" s="1" t="s">
        <v>23</v>
      </c>
      <c r="AS30" s="116">
        <v>474.90000000000003</v>
      </c>
      <c r="AT30" s="151">
        <f t="shared" si="5"/>
        <v>3.9577951928549626E-2</v>
      </c>
    </row>
    <row r="31" spans="1:46" x14ac:dyDescent="0.25">
      <c r="A31" s="2">
        <v>2018</v>
      </c>
      <c r="B31" s="1" t="s">
        <v>24</v>
      </c>
      <c r="C31" s="116">
        <v>203.68333333333331</v>
      </c>
      <c r="D31" s="116">
        <v>468.67666666666668</v>
      </c>
      <c r="E31" s="116">
        <v>254.60333333333335</v>
      </c>
      <c r="F31" s="116">
        <v>468.67666666666668</v>
      </c>
      <c r="G31" s="116">
        <v>398.36999999999995</v>
      </c>
      <c r="H31" s="116">
        <v>468.67666666666668</v>
      </c>
      <c r="I31" s="116">
        <v>468.67666666666668</v>
      </c>
      <c r="J31" s="116">
        <v>562.41</v>
      </c>
      <c r="K31" s="116">
        <v>562.41</v>
      </c>
      <c r="L31" s="116">
        <v>562.41</v>
      </c>
      <c r="M31" s="116">
        <v>515.54333333333329</v>
      </c>
      <c r="N31" s="116">
        <v>468.67666666666668</v>
      </c>
      <c r="Q31" s="203"/>
      <c r="R31" s="1" t="s">
        <v>24</v>
      </c>
      <c r="S31" s="116">
        <v>203.68333333333331</v>
      </c>
      <c r="T31" s="116">
        <v>254.60333333333335</v>
      </c>
      <c r="U31" s="116">
        <v>398.36999999999995</v>
      </c>
      <c r="V31" s="116">
        <v>468.67666666666668</v>
      </c>
      <c r="W31" s="116">
        <v>562.41</v>
      </c>
      <c r="X31" s="116">
        <v>515.54333333333329</v>
      </c>
      <c r="AA31" s="203"/>
      <c r="AB31" s="1" t="s">
        <v>24</v>
      </c>
      <c r="AC31" s="116">
        <v>203.68333333333331</v>
      </c>
      <c r="AD31" s="151">
        <f t="shared" si="0"/>
        <v>2.411496440171967E-3</v>
      </c>
      <c r="AE31" s="116">
        <v>254.60333333333335</v>
      </c>
      <c r="AF31" s="151">
        <f t="shared" si="0"/>
        <v>2.4147932333294379E-3</v>
      </c>
      <c r="AG31" s="116">
        <v>398.36999999999995</v>
      </c>
      <c r="AH31" s="151">
        <f t="shared" ref="AH31" si="102">(AG31-AG30)/AG30</f>
        <v>-1.3113237929297699E-2</v>
      </c>
      <c r="AI31" s="116">
        <v>468.67666666666668</v>
      </c>
      <c r="AJ31" s="151">
        <f t="shared" ref="AJ31" si="103">(AI31-AI30)/AI30</f>
        <v>-1.310451323085567E-2</v>
      </c>
      <c r="AK31" s="116">
        <v>562.41</v>
      </c>
      <c r="AL31" s="151">
        <f t="shared" ref="AL31" si="104">(AK31-AK30)/AK30</f>
        <v>-1.3108022741629866E-2</v>
      </c>
      <c r="AM31" s="116">
        <v>515.54333333333329</v>
      </c>
      <c r="AN31" s="151">
        <f t="shared" ref="AN31" si="105">(AM31-AM30)/AM30</f>
        <v>-1.3106427509459777E-2</v>
      </c>
      <c r="AQ31" s="203"/>
      <c r="AR31" s="1" t="s">
        <v>24</v>
      </c>
      <c r="AS31" s="116">
        <v>468.67666666666668</v>
      </c>
      <c r="AT31" s="151">
        <f t="shared" si="5"/>
        <v>-1.310451323085567E-2</v>
      </c>
    </row>
    <row r="32" spans="1:46" x14ac:dyDescent="0.25">
      <c r="A32" s="2">
        <v>2018</v>
      </c>
      <c r="B32" s="1" t="s">
        <v>25</v>
      </c>
      <c r="C32" s="116">
        <v>204.61999999999998</v>
      </c>
      <c r="D32" s="116">
        <v>455.35666666666663</v>
      </c>
      <c r="E32" s="116">
        <v>255.77666666666664</v>
      </c>
      <c r="F32" s="116">
        <v>455.35666666666663</v>
      </c>
      <c r="G32" s="116">
        <v>387.05333333333334</v>
      </c>
      <c r="H32" s="116">
        <v>455.35666666666663</v>
      </c>
      <c r="I32" s="116">
        <v>455.35666666666663</v>
      </c>
      <c r="J32" s="116">
        <v>546.42999999999995</v>
      </c>
      <c r="K32" s="116">
        <v>546.42999999999995</v>
      </c>
      <c r="L32" s="116">
        <v>546.42999999999995</v>
      </c>
      <c r="M32" s="116">
        <v>500.89333333333337</v>
      </c>
      <c r="N32" s="116">
        <v>455.35666666666663</v>
      </c>
      <c r="Q32" s="203"/>
      <c r="R32" s="1" t="s">
        <v>25</v>
      </c>
      <c r="S32" s="116">
        <v>204.61999999999998</v>
      </c>
      <c r="T32" s="116">
        <v>255.77666666666664</v>
      </c>
      <c r="U32" s="116">
        <v>387.05333333333334</v>
      </c>
      <c r="V32" s="116">
        <v>455.35666666666663</v>
      </c>
      <c r="W32" s="116">
        <v>546.42999999999995</v>
      </c>
      <c r="X32" s="116">
        <v>500.89333333333337</v>
      </c>
      <c r="AA32" s="203"/>
      <c r="AB32" s="1" t="s">
        <v>25</v>
      </c>
      <c r="AC32" s="116">
        <v>204.61999999999998</v>
      </c>
      <c r="AD32" s="151">
        <f t="shared" si="0"/>
        <v>4.5986416823500572E-3</v>
      </c>
      <c r="AE32" s="116">
        <v>255.77666666666664</v>
      </c>
      <c r="AF32" s="151">
        <f t="shared" si="0"/>
        <v>4.6084759298776765E-3</v>
      </c>
      <c r="AG32" s="116">
        <v>387.05333333333334</v>
      </c>
      <c r="AH32" s="151">
        <f t="shared" ref="AH32" si="106">(AG32-AG31)/AG31</f>
        <v>-2.8407426931412023E-2</v>
      </c>
      <c r="AI32" s="116">
        <v>455.35666666666663</v>
      </c>
      <c r="AJ32" s="151">
        <f t="shared" ref="AJ32" si="107">(AI32-AI31)/AI31</f>
        <v>-2.842044622092E-2</v>
      </c>
      <c r="AK32" s="116">
        <v>546.42999999999995</v>
      </c>
      <c r="AL32" s="151">
        <f t="shared" ref="AL32" si="108">(AK32-AK31)/AK31</f>
        <v>-2.8413435038495083E-2</v>
      </c>
      <c r="AM32" s="116">
        <v>500.89333333333337</v>
      </c>
      <c r="AN32" s="151">
        <f t="shared" ref="AN32" si="109">(AM32-AM31)/AM31</f>
        <v>-2.8416621945778736E-2</v>
      </c>
      <c r="AQ32" s="203"/>
      <c r="AR32" s="1" t="s">
        <v>25</v>
      </c>
      <c r="AS32" s="116">
        <v>455.35666666666663</v>
      </c>
      <c r="AT32" s="151">
        <f t="shared" si="5"/>
        <v>-2.842044622092E-2</v>
      </c>
    </row>
    <row r="33" spans="1:46" x14ac:dyDescent="0.25">
      <c r="A33" s="2">
        <v>2018</v>
      </c>
      <c r="B33" s="1" t="s">
        <v>28</v>
      </c>
      <c r="C33" s="116">
        <v>205.14000000000001</v>
      </c>
      <c r="D33" s="116">
        <v>469.11999999999995</v>
      </c>
      <c r="E33" s="116">
        <v>256.43</v>
      </c>
      <c r="F33" s="116">
        <v>469.11999999999995</v>
      </c>
      <c r="G33" s="116">
        <v>398.75333333333339</v>
      </c>
      <c r="H33" s="116">
        <v>469.11999999999995</v>
      </c>
      <c r="I33" s="116">
        <v>469.11999999999995</v>
      </c>
      <c r="J33" s="116">
        <v>562.94333333333338</v>
      </c>
      <c r="K33" s="116">
        <v>562.94333333333338</v>
      </c>
      <c r="L33" s="116">
        <v>562.94333333333338</v>
      </c>
      <c r="M33" s="116">
        <v>516.03000000000009</v>
      </c>
      <c r="N33" s="116">
        <v>469.11999999999995</v>
      </c>
      <c r="Q33" s="203"/>
      <c r="R33" s="1" t="s">
        <v>28</v>
      </c>
      <c r="S33" s="116">
        <v>205.14000000000001</v>
      </c>
      <c r="T33" s="116">
        <v>256.43</v>
      </c>
      <c r="U33" s="116">
        <v>398.75333333333339</v>
      </c>
      <c r="V33" s="116">
        <v>469.11999999999995</v>
      </c>
      <c r="W33" s="116">
        <v>562.94333333333338</v>
      </c>
      <c r="X33" s="116">
        <v>516.03000000000009</v>
      </c>
      <c r="AA33" s="203"/>
      <c r="AB33" s="1" t="s">
        <v>28</v>
      </c>
      <c r="AC33" s="116">
        <v>205.14000000000001</v>
      </c>
      <c r="AD33" s="151">
        <f t="shared" si="0"/>
        <v>2.5412960609912947E-3</v>
      </c>
      <c r="AE33" s="116">
        <v>256.43</v>
      </c>
      <c r="AF33" s="151">
        <f t="shared" si="0"/>
        <v>2.5543117042212521E-3</v>
      </c>
      <c r="AG33" s="116">
        <v>398.75333333333339</v>
      </c>
      <c r="AH33" s="151">
        <f t="shared" ref="AH33" si="110">(AG33-AG32)/AG32</f>
        <v>3.022839229735793E-2</v>
      </c>
      <c r="AI33" s="116">
        <v>469.11999999999995</v>
      </c>
      <c r="AJ33" s="151">
        <f t="shared" ref="AJ33" si="111">(AI33-AI32)/AI32</f>
        <v>3.0225391085376273E-2</v>
      </c>
      <c r="AK33" s="116">
        <v>562.94333333333338</v>
      </c>
      <c r="AL33" s="151">
        <f t="shared" ref="AL33" si="112">(AK33-AK32)/AK32</f>
        <v>3.0220400295249961E-2</v>
      </c>
      <c r="AM33" s="116">
        <v>516.03000000000009</v>
      </c>
      <c r="AN33" s="151">
        <f t="shared" ref="AN33" si="113">(AM33-AM32)/AM32</f>
        <v>3.0219341443288084E-2</v>
      </c>
      <c r="AQ33" s="203"/>
      <c r="AR33" s="1" t="s">
        <v>28</v>
      </c>
      <c r="AS33" s="116">
        <v>469.11999999999995</v>
      </c>
      <c r="AT33" s="151">
        <f t="shared" si="5"/>
        <v>3.0225391085376273E-2</v>
      </c>
    </row>
    <row r="34" spans="1:46" x14ac:dyDescent="0.25">
      <c r="A34" s="2">
        <v>2018</v>
      </c>
      <c r="B34" s="1" t="s">
        <v>29</v>
      </c>
      <c r="C34" s="116">
        <v>205.46</v>
      </c>
      <c r="D34" s="116">
        <v>478.46333333333331</v>
      </c>
      <c r="E34" s="116">
        <v>256.82333333333332</v>
      </c>
      <c r="F34" s="116">
        <v>478.46333333333331</v>
      </c>
      <c r="G34" s="116">
        <v>406.69333333333333</v>
      </c>
      <c r="H34" s="116">
        <v>478.46333333333331</v>
      </c>
      <c r="I34" s="116">
        <v>478.46333333333331</v>
      </c>
      <c r="J34" s="116">
        <v>574.15666666666664</v>
      </c>
      <c r="K34" s="116">
        <v>574.15666666666664</v>
      </c>
      <c r="L34" s="116">
        <v>574.15666666666664</v>
      </c>
      <c r="M34" s="116">
        <v>526.31000000000006</v>
      </c>
      <c r="N34" s="116">
        <v>478.46333333333331</v>
      </c>
      <c r="Q34" s="203"/>
      <c r="R34" s="1" t="s">
        <v>29</v>
      </c>
      <c r="S34" s="116">
        <v>205.46</v>
      </c>
      <c r="T34" s="116">
        <v>256.82333333333332</v>
      </c>
      <c r="U34" s="116">
        <v>406.69333333333333</v>
      </c>
      <c r="V34" s="116">
        <v>478.46333333333331</v>
      </c>
      <c r="W34" s="116">
        <v>574.15666666666664</v>
      </c>
      <c r="X34" s="116">
        <v>526.31000000000006</v>
      </c>
      <c r="AA34" s="203"/>
      <c r="AB34" s="1" t="s">
        <v>29</v>
      </c>
      <c r="AC34" s="116">
        <v>205.46</v>
      </c>
      <c r="AD34" s="151">
        <f t="shared" si="0"/>
        <v>1.55991030515742E-3</v>
      </c>
      <c r="AE34" s="116">
        <v>256.82333333333332</v>
      </c>
      <c r="AF34" s="151">
        <f t="shared" si="0"/>
        <v>1.5338818910943207E-3</v>
      </c>
      <c r="AG34" s="116">
        <v>406.69333333333333</v>
      </c>
      <c r="AH34" s="151">
        <f t="shared" ref="AH34" si="114">(AG34-AG33)/AG33</f>
        <v>1.9912059251333172E-2</v>
      </c>
      <c r="AI34" s="116">
        <v>478.46333333333331</v>
      </c>
      <c r="AJ34" s="151">
        <f t="shared" ref="AJ34" si="115">(AI34-AI33)/AI33</f>
        <v>1.991672351068674E-2</v>
      </c>
      <c r="AK34" s="116">
        <v>574.15666666666664</v>
      </c>
      <c r="AL34" s="151">
        <f t="shared" ref="AL34" si="116">(AK34-AK33)/AK33</f>
        <v>1.9919115600741197E-2</v>
      </c>
      <c r="AM34" s="116">
        <v>526.31000000000006</v>
      </c>
      <c r="AN34" s="151">
        <f t="shared" ref="AN34" si="117">(AM34-AM33)/AM33</f>
        <v>1.9921322403736161E-2</v>
      </c>
      <c r="AQ34" s="203"/>
      <c r="AR34" s="1" t="s">
        <v>29</v>
      </c>
      <c r="AS34" s="116">
        <v>478.46333333333331</v>
      </c>
      <c r="AT34" s="151">
        <f t="shared" si="5"/>
        <v>1.991672351068674E-2</v>
      </c>
    </row>
    <row r="35" spans="1:46" x14ac:dyDescent="0.25">
      <c r="A35" s="2">
        <v>2018</v>
      </c>
      <c r="B35" s="1" t="s">
        <v>30</v>
      </c>
      <c r="C35" s="116">
        <v>205.20000000000002</v>
      </c>
      <c r="D35" s="116">
        <v>477.37333333333328</v>
      </c>
      <c r="E35" s="116">
        <v>256.5</v>
      </c>
      <c r="F35" s="116">
        <v>477.37333333333328</v>
      </c>
      <c r="G35" s="116">
        <v>405.76666666666671</v>
      </c>
      <c r="H35" s="116">
        <v>477.37333333333328</v>
      </c>
      <c r="I35" s="116">
        <v>477.37333333333328</v>
      </c>
      <c r="J35" s="116">
        <v>572.85</v>
      </c>
      <c r="K35" s="116">
        <v>572.85</v>
      </c>
      <c r="L35" s="116">
        <v>572.85</v>
      </c>
      <c r="M35" s="116">
        <v>525.11333333333334</v>
      </c>
      <c r="N35" s="116">
        <v>477.37333333333328</v>
      </c>
      <c r="Q35" s="203"/>
      <c r="R35" s="1" t="s">
        <v>30</v>
      </c>
      <c r="S35" s="116">
        <v>205.20000000000002</v>
      </c>
      <c r="T35" s="116">
        <v>256.5</v>
      </c>
      <c r="U35" s="116">
        <v>405.76666666666671</v>
      </c>
      <c r="V35" s="116">
        <v>477.37333333333328</v>
      </c>
      <c r="W35" s="116">
        <v>572.85</v>
      </c>
      <c r="X35" s="116">
        <v>525.11333333333334</v>
      </c>
      <c r="AA35" s="203"/>
      <c r="AB35" s="1" t="s">
        <v>30</v>
      </c>
      <c r="AC35" s="116">
        <v>205.20000000000002</v>
      </c>
      <c r="AD35" s="151">
        <f t="shared" si="0"/>
        <v>-1.2654531295628877E-3</v>
      </c>
      <c r="AE35" s="116">
        <v>256.5</v>
      </c>
      <c r="AF35" s="151">
        <f t="shared" si="0"/>
        <v>-1.2589717964359033E-3</v>
      </c>
      <c r="AG35" s="116">
        <v>405.76666666666671</v>
      </c>
      <c r="AH35" s="151">
        <f t="shared" ref="AH35" si="118">(AG35-AG34)/AG34</f>
        <v>-2.2785391121892492E-3</v>
      </c>
      <c r="AI35" s="116">
        <v>477.37333333333328</v>
      </c>
      <c r="AJ35" s="151">
        <f t="shared" ref="AJ35" si="119">(AI35-AI34)/AI34</f>
        <v>-2.2781265022050424E-3</v>
      </c>
      <c r="AK35" s="116">
        <v>572.85</v>
      </c>
      <c r="AL35" s="151">
        <f t="shared" ref="AL35" si="120">(AK35-AK34)/AK34</f>
        <v>-2.2758016104778866E-3</v>
      </c>
      <c r="AM35" s="116">
        <v>525.11333333333334</v>
      </c>
      <c r="AN35" s="151">
        <f t="shared" ref="AN35" si="121">(AM35-AM34)/AM34</f>
        <v>-2.2736916772752086E-3</v>
      </c>
      <c r="AQ35" s="203"/>
      <c r="AR35" s="1" t="s">
        <v>30</v>
      </c>
      <c r="AS35" s="116">
        <v>477.37333333333328</v>
      </c>
      <c r="AT35" s="151">
        <f t="shared" si="5"/>
        <v>-2.2781265022050424E-3</v>
      </c>
    </row>
    <row r="36" spans="1:46" x14ac:dyDescent="0.25">
      <c r="A36" s="2">
        <v>2018</v>
      </c>
      <c r="B36" s="1" t="s">
        <v>31</v>
      </c>
      <c r="C36" s="116">
        <v>205.44666666666669</v>
      </c>
      <c r="D36" s="116">
        <v>479.09</v>
      </c>
      <c r="E36" s="116">
        <v>256.80666666666667</v>
      </c>
      <c r="F36" s="116">
        <v>479.09</v>
      </c>
      <c r="G36" s="116">
        <v>407.23</v>
      </c>
      <c r="H36" s="116">
        <v>479.09</v>
      </c>
      <c r="I36" s="116">
        <v>479.09</v>
      </c>
      <c r="J36" s="116">
        <v>574.90666666666664</v>
      </c>
      <c r="K36" s="116">
        <v>574.90666666666664</v>
      </c>
      <c r="L36" s="116">
        <v>574.90666666666664</v>
      </c>
      <c r="M36" s="116">
        <v>526.99999999999989</v>
      </c>
      <c r="N36" s="116">
        <v>479.09</v>
      </c>
      <c r="Q36" s="203"/>
      <c r="R36" s="1" t="s">
        <v>31</v>
      </c>
      <c r="S36" s="116">
        <v>205.44666666666669</v>
      </c>
      <c r="T36" s="116">
        <v>256.80666666666667</v>
      </c>
      <c r="U36" s="116">
        <v>407.23</v>
      </c>
      <c r="V36" s="116">
        <v>479.09</v>
      </c>
      <c r="W36" s="116">
        <v>574.90666666666664</v>
      </c>
      <c r="X36" s="116">
        <v>526.99999999999989</v>
      </c>
      <c r="AA36" s="203"/>
      <c r="AB36" s="1" t="s">
        <v>31</v>
      </c>
      <c r="AC36" s="116">
        <v>205.44666666666669</v>
      </c>
      <c r="AD36" s="151">
        <f t="shared" si="0"/>
        <v>1.2020792722547255E-3</v>
      </c>
      <c r="AE36" s="116">
        <v>256.80666666666667</v>
      </c>
      <c r="AF36" s="151">
        <f t="shared" si="0"/>
        <v>1.1955815464587602E-3</v>
      </c>
      <c r="AG36" s="116">
        <v>407.23</v>
      </c>
      <c r="AH36" s="151">
        <f t="shared" ref="AH36" si="122">(AG36-AG35)/AG35</f>
        <v>3.6063419042141865E-3</v>
      </c>
      <c r="AI36" s="116">
        <v>479.09</v>
      </c>
      <c r="AJ36" s="151">
        <f t="shared" ref="AJ36" si="123">(AI36-AI35)/AI35</f>
        <v>3.5960673686563217E-3</v>
      </c>
      <c r="AK36" s="116">
        <v>574.90666666666664</v>
      </c>
      <c r="AL36" s="151">
        <f t="shared" ref="AL36" si="124">(AK36-AK35)/AK35</f>
        <v>3.5902359547291874E-3</v>
      </c>
      <c r="AM36" s="116">
        <v>526.99999999999989</v>
      </c>
      <c r="AN36" s="151">
        <f t="shared" ref="AN36" si="125">(AM36-AM35)/AM35</f>
        <v>3.592875188847885E-3</v>
      </c>
      <c r="AQ36" s="203"/>
      <c r="AR36" s="1" t="s">
        <v>31</v>
      </c>
      <c r="AS36" s="116">
        <v>479.09</v>
      </c>
      <c r="AT36" s="151">
        <f t="shared" si="5"/>
        <v>3.5960673686563217E-3</v>
      </c>
    </row>
    <row r="37" spans="1:46" x14ac:dyDescent="0.25">
      <c r="A37" s="2">
        <v>2018</v>
      </c>
      <c r="B37" s="1" t="s">
        <v>32</v>
      </c>
      <c r="C37" s="116">
        <v>205.77666666666664</v>
      </c>
      <c r="D37" s="116">
        <v>482.23</v>
      </c>
      <c r="E37" s="116">
        <v>257.21999999999997</v>
      </c>
      <c r="F37" s="116">
        <v>482.23</v>
      </c>
      <c r="G37" s="116">
        <v>409.89999999999992</v>
      </c>
      <c r="H37" s="116">
        <v>482.23</v>
      </c>
      <c r="I37" s="116">
        <v>482.23</v>
      </c>
      <c r="J37" s="116">
        <v>578.67999999999995</v>
      </c>
      <c r="K37" s="116">
        <v>578.67999999999995</v>
      </c>
      <c r="L37" s="116">
        <v>578.67999999999995</v>
      </c>
      <c r="M37" s="116">
        <v>530.45333333333338</v>
      </c>
      <c r="N37" s="116">
        <v>482.23</v>
      </c>
      <c r="Q37" s="203"/>
      <c r="R37" s="1" t="s">
        <v>32</v>
      </c>
      <c r="S37" s="116">
        <v>205.77666666666664</v>
      </c>
      <c r="T37" s="116">
        <v>257.21999999999997</v>
      </c>
      <c r="U37" s="116">
        <v>409.89999999999992</v>
      </c>
      <c r="V37" s="116">
        <v>482.23</v>
      </c>
      <c r="W37" s="116">
        <v>578.67999999999995</v>
      </c>
      <c r="X37" s="116">
        <v>530.45333333333338</v>
      </c>
      <c r="AA37" s="203"/>
      <c r="AB37" s="1" t="s">
        <v>32</v>
      </c>
      <c r="AC37" s="116">
        <v>205.77666666666664</v>
      </c>
      <c r="AD37" s="151">
        <f t="shared" si="0"/>
        <v>1.6062562871140391E-3</v>
      </c>
      <c r="AE37" s="116">
        <v>257.21999999999997</v>
      </c>
      <c r="AF37" s="151">
        <f t="shared" si="0"/>
        <v>1.6095116949195185E-3</v>
      </c>
      <c r="AG37" s="116">
        <v>409.89999999999992</v>
      </c>
      <c r="AH37" s="151">
        <f t="shared" ref="AH37" si="126">(AG37-AG36)/AG36</f>
        <v>6.5564914176261622E-3</v>
      </c>
      <c r="AI37" s="116">
        <v>482.23</v>
      </c>
      <c r="AJ37" s="151">
        <f t="shared" ref="AJ37" si="127">(AI37-AI36)/AI36</f>
        <v>6.5540921330022404E-3</v>
      </c>
      <c r="AK37" s="116">
        <v>578.67999999999995</v>
      </c>
      <c r="AL37" s="151">
        <f t="shared" ref="AL37" si="128">(AK37-AK36)/AK36</f>
        <v>6.5633842014935391E-3</v>
      </c>
      <c r="AM37" s="116">
        <v>530.45333333333338</v>
      </c>
      <c r="AN37" s="151">
        <f t="shared" ref="AN37" si="129">(AM37-AM36)/AM36</f>
        <v>6.5528146742570969E-3</v>
      </c>
      <c r="AQ37" s="203"/>
      <c r="AR37" s="1" t="s">
        <v>32</v>
      </c>
      <c r="AS37" s="116">
        <v>482.23</v>
      </c>
      <c r="AT37" s="151">
        <f t="shared" si="5"/>
        <v>6.5540921330022404E-3</v>
      </c>
    </row>
    <row r="38" spans="1:46" x14ac:dyDescent="0.25">
      <c r="A38" s="2">
        <v>2018</v>
      </c>
      <c r="B38" s="1" t="s">
        <v>33</v>
      </c>
      <c r="C38" s="116">
        <v>206.02333333333331</v>
      </c>
      <c r="D38" s="116">
        <v>491.59</v>
      </c>
      <c r="E38" s="116">
        <v>257.53000000000003</v>
      </c>
      <c r="F38" s="116">
        <v>491.59</v>
      </c>
      <c r="G38" s="116">
        <v>417.85000000000008</v>
      </c>
      <c r="H38" s="116">
        <v>491.59</v>
      </c>
      <c r="I38" s="116">
        <v>491.59</v>
      </c>
      <c r="J38" s="116">
        <v>589.90666666666664</v>
      </c>
      <c r="K38" s="116">
        <v>589.90666666666664</v>
      </c>
      <c r="L38" s="116">
        <v>589.90666666666664</v>
      </c>
      <c r="M38" s="116">
        <v>540.74666666666667</v>
      </c>
      <c r="N38" s="116">
        <v>491.59</v>
      </c>
      <c r="Q38" s="203"/>
      <c r="R38" s="1" t="s">
        <v>33</v>
      </c>
      <c r="S38" s="116">
        <v>206.02333333333331</v>
      </c>
      <c r="T38" s="116">
        <v>257.53000000000003</v>
      </c>
      <c r="U38" s="116">
        <v>417.85000000000008</v>
      </c>
      <c r="V38" s="116">
        <v>491.59</v>
      </c>
      <c r="W38" s="116">
        <v>589.90666666666664</v>
      </c>
      <c r="X38" s="116">
        <v>540.74666666666667</v>
      </c>
      <c r="AA38" s="203"/>
      <c r="AB38" s="1" t="s">
        <v>33</v>
      </c>
      <c r="AC38" s="116">
        <v>206.02333333333331</v>
      </c>
      <c r="AD38" s="151">
        <f t="shared" si="0"/>
        <v>1.1987105761910311E-3</v>
      </c>
      <c r="AE38" s="116">
        <v>257.53000000000003</v>
      </c>
      <c r="AF38" s="151">
        <f t="shared" si="0"/>
        <v>1.2051939973565786E-3</v>
      </c>
      <c r="AG38" s="116">
        <v>417.85000000000008</v>
      </c>
      <c r="AH38" s="151">
        <f t="shared" ref="AH38" si="130">(AG38-AG37)/AG37</f>
        <v>1.939497438399649E-2</v>
      </c>
      <c r="AI38" s="116">
        <v>491.59</v>
      </c>
      <c r="AJ38" s="151">
        <f t="shared" ref="AJ38" si="131">(AI38-AI37)/AI37</f>
        <v>1.9409825187151269E-2</v>
      </c>
      <c r="AK38" s="116">
        <v>589.90666666666664</v>
      </c>
      <c r="AL38" s="151">
        <f t="shared" ref="AL38" si="132">(AK38-AK37)/AK37</f>
        <v>1.9400474643441433E-2</v>
      </c>
      <c r="AM38" s="116">
        <v>540.74666666666667</v>
      </c>
      <c r="AN38" s="151">
        <f t="shared" ref="AN38" si="133">(AM38-AM37)/AM37</f>
        <v>1.9404785843555122E-2</v>
      </c>
      <c r="AQ38" s="203"/>
      <c r="AR38" s="1" t="s">
        <v>33</v>
      </c>
      <c r="AS38" s="116">
        <v>491.59</v>
      </c>
      <c r="AT38" s="151">
        <f t="shared" si="5"/>
        <v>1.9409825187151269E-2</v>
      </c>
    </row>
    <row r="39" spans="1:46" x14ac:dyDescent="0.25">
      <c r="A39" s="2">
        <v>2018</v>
      </c>
      <c r="B39" s="1" t="s">
        <v>34</v>
      </c>
      <c r="C39" s="116">
        <v>206.26666666666665</v>
      </c>
      <c r="D39" s="116">
        <v>480.12999999999994</v>
      </c>
      <c r="E39" s="116">
        <v>257.83333333333331</v>
      </c>
      <c r="F39" s="116">
        <v>480.12999999999994</v>
      </c>
      <c r="G39" s="116">
        <v>408.10999999999996</v>
      </c>
      <c r="H39" s="116">
        <v>480.12999999999994</v>
      </c>
      <c r="I39" s="116">
        <v>480.12999999999994</v>
      </c>
      <c r="J39" s="116">
        <v>576.15333333333331</v>
      </c>
      <c r="K39" s="116">
        <v>576.15333333333331</v>
      </c>
      <c r="L39" s="116">
        <v>576.15333333333331</v>
      </c>
      <c r="M39" s="116">
        <v>528.14</v>
      </c>
      <c r="N39" s="116">
        <v>480.12999999999994</v>
      </c>
      <c r="Q39" s="204"/>
      <c r="R39" s="1" t="s">
        <v>34</v>
      </c>
      <c r="S39" s="116">
        <v>206.26666666666665</v>
      </c>
      <c r="T39" s="116">
        <v>257.83333333333331</v>
      </c>
      <c r="U39" s="116">
        <v>408.10999999999996</v>
      </c>
      <c r="V39" s="116">
        <v>480.12999999999994</v>
      </c>
      <c r="W39" s="116">
        <v>576.15333333333331</v>
      </c>
      <c r="X39" s="116">
        <v>528.14</v>
      </c>
      <c r="AA39" s="204"/>
      <c r="AB39" s="1" t="s">
        <v>34</v>
      </c>
      <c r="AC39" s="116">
        <v>206.26666666666665</v>
      </c>
      <c r="AD39" s="151">
        <f t="shared" si="0"/>
        <v>1.1810959923633541E-3</v>
      </c>
      <c r="AE39" s="116">
        <v>257.83333333333331</v>
      </c>
      <c r="AF39" s="151">
        <f t="shared" si="0"/>
        <v>1.1778563015310247E-3</v>
      </c>
      <c r="AG39" s="116">
        <v>408.10999999999996</v>
      </c>
      <c r="AH39" s="151">
        <f t="shared" ref="AH39" si="134">(AG39-AG38)/AG38</f>
        <v>-2.3309800167524521E-2</v>
      </c>
      <c r="AI39" s="116">
        <v>480.12999999999994</v>
      </c>
      <c r="AJ39" s="151">
        <f t="shared" ref="AJ39" si="135">(AI39-AI38)/AI38</f>
        <v>-2.3312109684900092E-2</v>
      </c>
      <c r="AK39" s="116">
        <v>576.15333333333331</v>
      </c>
      <c r="AL39" s="151">
        <f t="shared" ref="AL39" si="136">(AK39-AK38)/AK38</f>
        <v>-2.3314422620527537E-2</v>
      </c>
      <c r="AM39" s="116">
        <v>528.14</v>
      </c>
      <c r="AN39" s="151">
        <f t="shared" ref="AN39" si="137">(AM39-AM38)/AM38</f>
        <v>-2.3313443140349176E-2</v>
      </c>
      <c r="AQ39" s="204"/>
      <c r="AR39" s="1" t="s">
        <v>34</v>
      </c>
      <c r="AS39" s="116">
        <v>480.12999999999994</v>
      </c>
      <c r="AT39" s="151">
        <f t="shared" si="5"/>
        <v>-2.3312109684900092E-2</v>
      </c>
    </row>
    <row r="40" spans="1:46" x14ac:dyDescent="0.25">
      <c r="A40" s="2">
        <v>2019</v>
      </c>
      <c r="B40" s="1" t="s">
        <v>16</v>
      </c>
      <c r="C40" s="116">
        <v>206.89000000000001</v>
      </c>
      <c r="D40" s="116">
        <v>483.53</v>
      </c>
      <c r="E40" s="116">
        <v>258.6133333333334</v>
      </c>
      <c r="F40" s="116">
        <v>483.53</v>
      </c>
      <c r="G40" s="116">
        <v>411</v>
      </c>
      <c r="H40" s="116">
        <v>483.53</v>
      </c>
      <c r="I40" s="116">
        <v>483.53</v>
      </c>
      <c r="J40" s="116">
        <v>580.23</v>
      </c>
      <c r="K40" s="116">
        <v>580.23</v>
      </c>
      <c r="L40" s="116">
        <v>580.23</v>
      </c>
      <c r="M40" s="116">
        <v>531.88</v>
      </c>
      <c r="N40" s="116">
        <v>483.53</v>
      </c>
      <c r="Q40" s="202">
        <v>2019</v>
      </c>
      <c r="R40" s="1" t="s">
        <v>16</v>
      </c>
      <c r="S40" s="116">
        <v>206.89000000000001</v>
      </c>
      <c r="T40" s="116">
        <v>258.6133333333334</v>
      </c>
      <c r="U40" s="116">
        <v>411</v>
      </c>
      <c r="V40" s="116">
        <v>483.53</v>
      </c>
      <c r="W40" s="116">
        <v>580.23</v>
      </c>
      <c r="X40" s="116">
        <v>531.88</v>
      </c>
      <c r="AA40" s="202">
        <v>2019</v>
      </c>
      <c r="AB40" s="1" t="s">
        <v>16</v>
      </c>
      <c r="AC40" s="116">
        <v>206.89000000000001</v>
      </c>
      <c r="AD40" s="151">
        <f t="shared" si="0"/>
        <v>3.0219780219781674E-3</v>
      </c>
      <c r="AE40" s="116">
        <v>258.6133333333334</v>
      </c>
      <c r="AF40" s="151">
        <f t="shared" si="0"/>
        <v>3.0252100840339486E-3</v>
      </c>
      <c r="AG40" s="116">
        <v>411</v>
      </c>
      <c r="AH40" s="151">
        <f t="shared" ref="AH40" si="138">(AG40-AG39)/AG39</f>
        <v>7.0814241258485297E-3</v>
      </c>
      <c r="AI40" s="116">
        <v>483.53</v>
      </c>
      <c r="AJ40" s="151">
        <f t="shared" ref="AJ40" si="139">(AI40-AI39)/AI39</f>
        <v>7.0814154499823688E-3</v>
      </c>
      <c r="AK40" s="116">
        <v>580.23</v>
      </c>
      <c r="AL40" s="151">
        <f t="shared" ref="AL40" si="140">(AK40-AK39)/AK39</f>
        <v>7.0756627286718424E-3</v>
      </c>
      <c r="AM40" s="116">
        <v>531.88</v>
      </c>
      <c r="AN40" s="151">
        <f t="shared" ref="AN40" si="141">(AM40-AM39)/AM39</f>
        <v>7.0814556746317441E-3</v>
      </c>
      <c r="AQ40" s="202">
        <v>2019</v>
      </c>
      <c r="AR40" s="1" t="s">
        <v>16</v>
      </c>
      <c r="AS40" s="116">
        <v>483.53</v>
      </c>
      <c r="AT40" s="151">
        <f t="shared" si="5"/>
        <v>7.0814154499823688E-3</v>
      </c>
    </row>
    <row r="41" spans="1:46" x14ac:dyDescent="0.25">
      <c r="A41" s="2">
        <v>2019</v>
      </c>
      <c r="B41" s="1" t="s">
        <v>22</v>
      </c>
      <c r="C41" s="116">
        <v>208.13000000000002</v>
      </c>
      <c r="D41" s="116">
        <v>494.18</v>
      </c>
      <c r="E41" s="116">
        <v>260.16333333333336</v>
      </c>
      <c r="F41" s="116">
        <v>494.18</v>
      </c>
      <c r="G41" s="116">
        <v>420.05333333333334</v>
      </c>
      <c r="H41" s="116">
        <v>494.18</v>
      </c>
      <c r="I41" s="116">
        <v>494.18</v>
      </c>
      <c r="J41" s="116">
        <v>593.01666666666677</v>
      </c>
      <c r="K41" s="116">
        <v>593.01666666666677</v>
      </c>
      <c r="L41" s="116">
        <v>593.01666666666677</v>
      </c>
      <c r="M41" s="116">
        <v>543.59666666666669</v>
      </c>
      <c r="N41" s="116">
        <v>494.18</v>
      </c>
      <c r="Q41" s="203"/>
      <c r="R41" s="1" t="s">
        <v>22</v>
      </c>
      <c r="S41" s="116">
        <v>208.13000000000002</v>
      </c>
      <c r="T41" s="116">
        <v>260.16333333333336</v>
      </c>
      <c r="U41" s="116">
        <v>420.05333333333334</v>
      </c>
      <c r="V41" s="116">
        <v>494.18</v>
      </c>
      <c r="W41" s="116">
        <v>593.01666666666677</v>
      </c>
      <c r="X41" s="116">
        <v>543.59666666666669</v>
      </c>
      <c r="AA41" s="203"/>
      <c r="AB41" s="1" t="s">
        <v>22</v>
      </c>
      <c r="AC41" s="116">
        <v>208.13000000000002</v>
      </c>
      <c r="AD41" s="151">
        <f t="shared" si="0"/>
        <v>5.9935231282324374E-3</v>
      </c>
      <c r="AE41" s="116">
        <v>260.16333333333336</v>
      </c>
      <c r="AF41" s="151">
        <f t="shared" si="0"/>
        <v>5.9935038152194552E-3</v>
      </c>
      <c r="AG41" s="116">
        <v>420.05333333333334</v>
      </c>
      <c r="AH41" s="151">
        <f t="shared" ref="AH41" si="142">(AG41-AG40)/AG40</f>
        <v>2.2027575020275771E-2</v>
      </c>
      <c r="AI41" s="116">
        <v>494.18</v>
      </c>
      <c r="AJ41" s="151">
        <f t="shared" ref="AJ41" si="143">(AI41-AI40)/AI40</f>
        <v>2.2025520650218258E-2</v>
      </c>
      <c r="AK41" s="116">
        <v>593.01666666666677</v>
      </c>
      <c r="AL41" s="151">
        <f t="shared" ref="AL41" si="144">(AK41-AK40)/AK40</f>
        <v>2.2037238106727929E-2</v>
      </c>
      <c r="AM41" s="116">
        <v>543.59666666666669</v>
      </c>
      <c r="AN41" s="151">
        <f t="shared" ref="AN41" si="145">(AM41-AM40)/AM40</f>
        <v>2.2028778421197822E-2</v>
      </c>
      <c r="AQ41" s="203"/>
      <c r="AR41" s="1" t="s">
        <v>22</v>
      </c>
      <c r="AS41" s="116">
        <v>494.18</v>
      </c>
      <c r="AT41" s="151">
        <f t="shared" si="5"/>
        <v>2.2025520650218258E-2</v>
      </c>
    </row>
    <row r="42" spans="1:46" x14ac:dyDescent="0.25">
      <c r="A42" s="2">
        <v>2019</v>
      </c>
      <c r="B42" s="1" t="s">
        <v>23</v>
      </c>
      <c r="C42" s="116">
        <v>209.33333333333334</v>
      </c>
      <c r="D42" s="116">
        <v>516.57666666666671</v>
      </c>
      <c r="E42" s="116">
        <v>261.66333333333336</v>
      </c>
      <c r="F42" s="116">
        <v>516.57666666666671</v>
      </c>
      <c r="G42" s="116">
        <v>439.09</v>
      </c>
      <c r="H42" s="116">
        <v>516.57666666666671</v>
      </c>
      <c r="I42" s="116">
        <v>516.57666666666671</v>
      </c>
      <c r="J42" s="116">
        <v>619.89</v>
      </c>
      <c r="K42" s="116">
        <v>619.89</v>
      </c>
      <c r="L42" s="116">
        <v>619.89</v>
      </c>
      <c r="M42" s="116">
        <v>568.23333333333323</v>
      </c>
      <c r="N42" s="116">
        <v>516.57666666666671</v>
      </c>
      <c r="Q42" s="203"/>
      <c r="R42" s="1" t="s">
        <v>23</v>
      </c>
      <c r="S42" s="116">
        <v>209.33333333333334</v>
      </c>
      <c r="T42" s="116">
        <v>261.66333333333336</v>
      </c>
      <c r="U42" s="116">
        <v>439.09</v>
      </c>
      <c r="V42" s="116">
        <v>516.57666666666671</v>
      </c>
      <c r="W42" s="116">
        <v>619.89</v>
      </c>
      <c r="X42" s="116">
        <v>568.23333333333323</v>
      </c>
      <c r="AA42" s="203"/>
      <c r="AB42" s="1" t="s">
        <v>23</v>
      </c>
      <c r="AC42" s="116">
        <v>209.33333333333334</v>
      </c>
      <c r="AD42" s="151">
        <f t="shared" si="0"/>
        <v>5.7816428834541814E-3</v>
      </c>
      <c r="AE42" s="116">
        <v>261.66333333333336</v>
      </c>
      <c r="AF42" s="151">
        <f t="shared" si="0"/>
        <v>5.7656087842252943E-3</v>
      </c>
      <c r="AG42" s="116">
        <v>439.09</v>
      </c>
      <c r="AH42" s="151">
        <f t="shared" ref="AH42" si="146">(AG42-AG41)/AG41</f>
        <v>4.5319641950228459E-2</v>
      </c>
      <c r="AI42" s="116">
        <v>516.57666666666671</v>
      </c>
      <c r="AJ42" s="151">
        <f t="shared" ref="AJ42" si="147">(AI42-AI41)/AI41</f>
        <v>4.5320868239642847E-2</v>
      </c>
      <c r="AK42" s="116">
        <v>619.89</v>
      </c>
      <c r="AL42" s="151">
        <f t="shared" ref="AL42" si="148">(AK42-AK41)/AK41</f>
        <v>4.5316320508136165E-2</v>
      </c>
      <c r="AM42" s="116">
        <v>568.23333333333323</v>
      </c>
      <c r="AN42" s="151">
        <f t="shared" ref="AN42" si="149">(AM42-AM41)/AM41</f>
        <v>4.5321592602358136E-2</v>
      </c>
      <c r="AQ42" s="203"/>
      <c r="AR42" s="1" t="s">
        <v>23</v>
      </c>
      <c r="AS42" s="116">
        <v>516.57666666666671</v>
      </c>
      <c r="AT42" s="151">
        <f t="shared" si="5"/>
        <v>4.5320868239642847E-2</v>
      </c>
    </row>
    <row r="43" spans="1:46" x14ac:dyDescent="0.25">
      <c r="A43" s="2">
        <v>2019</v>
      </c>
      <c r="B43" s="1" t="s">
        <v>24</v>
      </c>
      <c r="C43" s="116">
        <v>210.24</v>
      </c>
      <c r="D43" s="116">
        <v>504.94</v>
      </c>
      <c r="E43" s="116">
        <v>262.8</v>
      </c>
      <c r="F43" s="116">
        <v>504.94</v>
      </c>
      <c r="G43" s="116">
        <v>429.19666666666672</v>
      </c>
      <c r="H43" s="116">
        <v>504.94</v>
      </c>
      <c r="I43" s="116">
        <v>504.94</v>
      </c>
      <c r="J43" s="116">
        <v>605.92333333333329</v>
      </c>
      <c r="K43" s="116">
        <v>605.92333333333329</v>
      </c>
      <c r="L43" s="116">
        <v>605.92333333333329</v>
      </c>
      <c r="M43" s="116">
        <v>555.42999999999995</v>
      </c>
      <c r="N43" s="116">
        <v>504.94</v>
      </c>
      <c r="Q43" s="203"/>
      <c r="R43" s="1" t="s">
        <v>24</v>
      </c>
      <c r="S43" s="116">
        <v>210.24</v>
      </c>
      <c r="T43" s="116">
        <v>262.8</v>
      </c>
      <c r="U43" s="116">
        <v>429.19666666666672</v>
      </c>
      <c r="V43" s="116">
        <v>504.94</v>
      </c>
      <c r="W43" s="116">
        <v>605.92333333333329</v>
      </c>
      <c r="X43" s="116">
        <v>555.42999999999995</v>
      </c>
      <c r="AA43" s="203"/>
      <c r="AB43" s="1" t="s">
        <v>24</v>
      </c>
      <c r="AC43" s="116">
        <v>210.24</v>
      </c>
      <c r="AD43" s="151">
        <f t="shared" si="0"/>
        <v>4.3312101910828009E-3</v>
      </c>
      <c r="AE43" s="116">
        <v>262.8</v>
      </c>
      <c r="AF43" s="151">
        <f t="shared" si="0"/>
        <v>4.3440043822213885E-3</v>
      </c>
      <c r="AG43" s="116">
        <v>429.19666666666672</v>
      </c>
      <c r="AH43" s="151">
        <f t="shared" ref="AH43" si="150">(AG43-AG42)/AG42</f>
        <v>-2.2531447615143276E-2</v>
      </c>
      <c r="AI43" s="116">
        <v>504.94</v>
      </c>
      <c r="AJ43" s="151">
        <f t="shared" ref="AJ43" si="151">(AI43-AI42)/AI42</f>
        <v>-2.2526504616933361E-2</v>
      </c>
      <c r="AK43" s="116">
        <v>605.92333333333329</v>
      </c>
      <c r="AL43" s="151">
        <f t="shared" ref="AL43" si="152">(AK43-AK42)/AK42</f>
        <v>-2.2530879134470144E-2</v>
      </c>
      <c r="AM43" s="116">
        <v>555.42999999999995</v>
      </c>
      <c r="AN43" s="151">
        <f t="shared" ref="AN43" si="153">(AM43-AM42)/AM42</f>
        <v>-2.2531823781310412E-2</v>
      </c>
      <c r="AQ43" s="203"/>
      <c r="AR43" s="1" t="s">
        <v>24</v>
      </c>
      <c r="AS43" s="116">
        <v>504.94</v>
      </c>
      <c r="AT43" s="151">
        <f t="shared" si="5"/>
        <v>-2.2526504616933361E-2</v>
      </c>
    </row>
    <row r="44" spans="1:46" x14ac:dyDescent="0.25">
      <c r="A44" s="2">
        <v>2019</v>
      </c>
      <c r="B44" s="1" t="s">
        <v>25</v>
      </c>
      <c r="C44" s="116">
        <v>211.27333333333331</v>
      </c>
      <c r="D44" s="116">
        <v>487.7833333333333</v>
      </c>
      <c r="E44" s="116">
        <v>264.08999999999997</v>
      </c>
      <c r="F44" s="116">
        <v>487.7833333333333</v>
      </c>
      <c r="G44" s="116">
        <v>414.61666666666662</v>
      </c>
      <c r="H44" s="116">
        <v>487.7833333333333</v>
      </c>
      <c r="I44" s="116">
        <v>487.7833333333333</v>
      </c>
      <c r="J44" s="116">
        <v>585.34333333333336</v>
      </c>
      <c r="K44" s="116">
        <v>585.34333333333336</v>
      </c>
      <c r="L44" s="116">
        <v>585.34333333333336</v>
      </c>
      <c r="M44" s="116">
        <v>536.56333333333328</v>
      </c>
      <c r="N44" s="116">
        <v>487.7833333333333</v>
      </c>
      <c r="Q44" s="203"/>
      <c r="R44" s="1" t="s">
        <v>25</v>
      </c>
      <c r="S44" s="116">
        <v>211.27333333333331</v>
      </c>
      <c r="T44" s="116">
        <v>264.08999999999997</v>
      </c>
      <c r="U44" s="116">
        <v>414.61666666666662</v>
      </c>
      <c r="V44" s="116">
        <v>487.7833333333333</v>
      </c>
      <c r="W44" s="116">
        <v>585.34333333333336</v>
      </c>
      <c r="X44" s="116">
        <v>536.56333333333328</v>
      </c>
      <c r="AA44" s="203"/>
      <c r="AB44" s="1" t="s">
        <v>25</v>
      </c>
      <c r="AC44" s="116">
        <v>211.27333333333331</v>
      </c>
      <c r="AD44" s="151">
        <f t="shared" si="0"/>
        <v>4.9150177574833667E-3</v>
      </c>
      <c r="AE44" s="116">
        <v>264.08999999999997</v>
      </c>
      <c r="AF44" s="151">
        <f t="shared" si="0"/>
        <v>4.9086757990866193E-3</v>
      </c>
      <c r="AG44" s="116">
        <v>414.61666666666662</v>
      </c>
      <c r="AH44" s="151">
        <f t="shared" ref="AH44" si="154">(AG44-AG43)/AG43</f>
        <v>-3.3970440901218778E-2</v>
      </c>
      <c r="AI44" s="116">
        <v>487.7833333333333</v>
      </c>
      <c r="AJ44" s="151">
        <f t="shared" ref="AJ44" si="155">(AI44-AI43)/AI43</f>
        <v>-3.3977634306386291E-2</v>
      </c>
      <c r="AK44" s="116">
        <v>585.34333333333336</v>
      </c>
      <c r="AL44" s="151">
        <f t="shared" ref="AL44" si="156">(AK44-AK43)/AK43</f>
        <v>-3.3964693002965056E-2</v>
      </c>
      <c r="AM44" s="116">
        <v>536.56333333333328</v>
      </c>
      <c r="AN44" s="151">
        <f t="shared" ref="AN44" si="157">(AM44-AM43)/AM43</f>
        <v>-3.3967676694933072E-2</v>
      </c>
      <c r="AQ44" s="203"/>
      <c r="AR44" s="1" t="s">
        <v>25</v>
      </c>
      <c r="AS44" s="116">
        <v>487.7833333333333</v>
      </c>
      <c r="AT44" s="151">
        <f t="shared" si="5"/>
        <v>-3.3977634306386291E-2</v>
      </c>
    </row>
    <row r="45" spans="1:46" x14ac:dyDescent="0.25">
      <c r="A45" s="2">
        <v>2019</v>
      </c>
      <c r="B45" s="1" t="s">
        <v>28</v>
      </c>
      <c r="C45" s="116">
        <v>211.9366666666667</v>
      </c>
      <c r="D45" s="116">
        <v>492.85999999999996</v>
      </c>
      <c r="E45" s="116">
        <v>264.92</v>
      </c>
      <c r="F45" s="116">
        <v>492.85999999999996</v>
      </c>
      <c r="G45" s="116">
        <v>418.93</v>
      </c>
      <c r="H45" s="116">
        <v>492.85999999999996</v>
      </c>
      <c r="I45" s="116">
        <v>492.85999999999996</v>
      </c>
      <c r="J45" s="116">
        <v>591.43333333333328</v>
      </c>
      <c r="K45" s="116">
        <v>591.43333333333328</v>
      </c>
      <c r="L45" s="116">
        <v>591.43333333333328</v>
      </c>
      <c r="M45" s="116">
        <v>542.14666666666665</v>
      </c>
      <c r="N45" s="116">
        <v>492.85999999999996</v>
      </c>
      <c r="Q45" s="203"/>
      <c r="R45" s="1" t="s">
        <v>28</v>
      </c>
      <c r="S45" s="116">
        <v>211.9366666666667</v>
      </c>
      <c r="T45" s="116">
        <v>264.92</v>
      </c>
      <c r="U45" s="116">
        <v>418.93</v>
      </c>
      <c r="V45" s="116">
        <v>492.85999999999996</v>
      </c>
      <c r="W45" s="116">
        <v>591.43333333333328</v>
      </c>
      <c r="X45" s="116">
        <v>542.14666666666665</v>
      </c>
      <c r="AA45" s="203"/>
      <c r="AB45" s="1" t="s">
        <v>28</v>
      </c>
      <c r="AC45" s="116">
        <v>211.9366666666667</v>
      </c>
      <c r="AD45" s="151">
        <f t="shared" si="0"/>
        <v>3.1396926572215319E-3</v>
      </c>
      <c r="AE45" s="116">
        <v>264.92</v>
      </c>
      <c r="AF45" s="151">
        <f t="shared" si="0"/>
        <v>3.1428679616798856E-3</v>
      </c>
      <c r="AG45" s="116">
        <v>418.93</v>
      </c>
      <c r="AH45" s="151">
        <f t="shared" ref="AH45" si="158">(AG45-AG44)/AG44</f>
        <v>1.0403183663625172E-2</v>
      </c>
      <c r="AI45" s="116">
        <v>492.85999999999996</v>
      </c>
      <c r="AJ45" s="151">
        <f t="shared" ref="AJ45" si="159">(AI45-AI44)/AI44</f>
        <v>1.040762633682985E-2</v>
      </c>
      <c r="AK45" s="116">
        <v>591.43333333333328</v>
      </c>
      <c r="AL45" s="151">
        <f t="shared" ref="AL45" si="160">(AK45-AK44)/AK44</f>
        <v>1.040415027078111E-2</v>
      </c>
      <c r="AM45" s="116">
        <v>542.14666666666665</v>
      </c>
      <c r="AN45" s="151">
        <f t="shared" ref="AN45" si="161">(AM45-AM44)/AM44</f>
        <v>1.0405730295895555E-2</v>
      </c>
      <c r="AQ45" s="203"/>
      <c r="AR45" s="1" t="s">
        <v>28</v>
      </c>
      <c r="AS45" s="116">
        <v>492.85999999999996</v>
      </c>
      <c r="AT45" s="151">
        <f t="shared" si="5"/>
        <v>1.040762633682985E-2</v>
      </c>
    </row>
    <row r="46" spans="1:46" x14ac:dyDescent="0.25">
      <c r="A46" s="2">
        <v>2019</v>
      </c>
      <c r="B46" s="1" t="s">
        <v>29</v>
      </c>
      <c r="C46" s="116">
        <v>212.49666666666667</v>
      </c>
      <c r="D46" s="116">
        <v>494.69333333333333</v>
      </c>
      <c r="E46" s="116">
        <v>265.62</v>
      </c>
      <c r="F46" s="116">
        <v>494.69333333333333</v>
      </c>
      <c r="G46" s="116">
        <v>420.49333333333334</v>
      </c>
      <c r="H46" s="116">
        <v>494.69333333333333</v>
      </c>
      <c r="I46" s="116">
        <v>494.69333333333333</v>
      </c>
      <c r="J46" s="116">
        <v>593.63333333333333</v>
      </c>
      <c r="K46" s="116">
        <v>593.63333333333333</v>
      </c>
      <c r="L46" s="116">
        <v>593.63333333333333</v>
      </c>
      <c r="M46" s="116">
        <v>544.1633333333333</v>
      </c>
      <c r="N46" s="116">
        <v>494.69333333333333</v>
      </c>
      <c r="Q46" s="203"/>
      <c r="R46" s="1" t="s">
        <v>29</v>
      </c>
      <c r="S46" s="116">
        <v>212.49666666666667</v>
      </c>
      <c r="T46" s="116">
        <v>265.62</v>
      </c>
      <c r="U46" s="116">
        <v>420.49333333333334</v>
      </c>
      <c r="V46" s="116">
        <v>494.69333333333333</v>
      </c>
      <c r="W46" s="116">
        <v>593.63333333333333</v>
      </c>
      <c r="X46" s="116">
        <v>544.1633333333333</v>
      </c>
      <c r="AA46" s="203"/>
      <c r="AB46" s="1" t="s">
        <v>29</v>
      </c>
      <c r="AC46" s="116">
        <v>212.49666666666667</v>
      </c>
      <c r="AD46" s="151">
        <f t="shared" si="0"/>
        <v>2.6422987999558381E-3</v>
      </c>
      <c r="AE46" s="116">
        <v>265.62</v>
      </c>
      <c r="AF46" s="151">
        <f t="shared" si="0"/>
        <v>2.6423071115808114E-3</v>
      </c>
      <c r="AG46" s="116">
        <v>420.49333333333334</v>
      </c>
      <c r="AH46" s="151">
        <f t="shared" ref="AH46" si="162">(AG46-AG45)/AG45</f>
        <v>3.7317292467317514E-3</v>
      </c>
      <c r="AI46" s="116">
        <v>494.69333333333333</v>
      </c>
      <c r="AJ46" s="151">
        <f t="shared" ref="AJ46" si="163">(AI46-AI45)/AI45</f>
        <v>3.7197851993129314E-3</v>
      </c>
      <c r="AK46" s="116">
        <v>593.63333333333333</v>
      </c>
      <c r="AL46" s="151">
        <f t="shared" ref="AL46" si="164">(AK46-AK45)/AK45</f>
        <v>3.7197768133912738E-3</v>
      </c>
      <c r="AM46" s="116">
        <v>544.1633333333333</v>
      </c>
      <c r="AN46" s="151">
        <f t="shared" ref="AN46" si="165">(AM46-AM45)/AM45</f>
        <v>3.719780625169053E-3</v>
      </c>
      <c r="AQ46" s="203"/>
      <c r="AR46" s="1" t="s">
        <v>29</v>
      </c>
      <c r="AS46" s="116">
        <v>494.69333333333333</v>
      </c>
      <c r="AT46" s="151">
        <f t="shared" si="5"/>
        <v>3.7197851993129314E-3</v>
      </c>
    </row>
    <row r="47" spans="1:46" x14ac:dyDescent="0.25">
      <c r="A47" s="2">
        <v>2019</v>
      </c>
      <c r="B47" s="1" t="s">
        <v>30</v>
      </c>
      <c r="C47" s="116">
        <v>212.97000000000003</v>
      </c>
      <c r="D47" s="116">
        <v>506.69666666666672</v>
      </c>
      <c r="E47" s="116">
        <v>266.21666666666664</v>
      </c>
      <c r="F47" s="116">
        <v>506.69666666666672</v>
      </c>
      <c r="G47" s="116">
        <v>430.69333333333333</v>
      </c>
      <c r="H47" s="116">
        <v>506.69666666666672</v>
      </c>
      <c r="I47" s="116">
        <v>506.69666666666672</v>
      </c>
      <c r="J47" s="116">
        <v>608.03666666666663</v>
      </c>
      <c r="K47" s="116">
        <v>608.03666666666663</v>
      </c>
      <c r="L47" s="116">
        <v>608.03666666666663</v>
      </c>
      <c r="M47" s="116">
        <v>557.36666666666667</v>
      </c>
      <c r="N47" s="116">
        <v>506.69666666666672</v>
      </c>
      <c r="Q47" s="203"/>
      <c r="R47" s="1" t="s">
        <v>30</v>
      </c>
      <c r="S47" s="116">
        <v>212.97000000000003</v>
      </c>
      <c r="T47" s="116">
        <v>266.21666666666664</v>
      </c>
      <c r="U47" s="116">
        <v>430.69333333333333</v>
      </c>
      <c r="V47" s="116">
        <v>506.69666666666672</v>
      </c>
      <c r="W47" s="116">
        <v>608.03666666666663</v>
      </c>
      <c r="X47" s="116">
        <v>557.36666666666667</v>
      </c>
      <c r="AA47" s="203"/>
      <c r="AB47" s="1" t="s">
        <v>30</v>
      </c>
      <c r="AC47" s="116">
        <v>212.97000000000003</v>
      </c>
      <c r="AD47" s="151">
        <f t="shared" si="0"/>
        <v>2.2274859213478999E-3</v>
      </c>
      <c r="AE47" s="116">
        <v>266.21666666666664</v>
      </c>
      <c r="AF47" s="151">
        <f t="shared" si="0"/>
        <v>2.2463167934140336E-3</v>
      </c>
      <c r="AG47" s="116">
        <v>430.69333333333333</v>
      </c>
      <c r="AH47" s="151">
        <f t="shared" ref="AH47" si="166">(AG47-AG46)/AG46</f>
        <v>2.4257221676126428E-2</v>
      </c>
      <c r="AI47" s="116">
        <v>506.69666666666672</v>
      </c>
      <c r="AJ47" s="151">
        <f t="shared" ref="AJ47" si="167">(AI47-AI46)/AI46</f>
        <v>2.4264190609670746E-2</v>
      </c>
      <c r="AK47" s="116">
        <v>608.03666666666663</v>
      </c>
      <c r="AL47" s="151">
        <f t="shared" ref="AL47" si="168">(AK47-AK46)/AK46</f>
        <v>2.4263013083272458E-2</v>
      </c>
      <c r="AM47" s="116">
        <v>557.36666666666667</v>
      </c>
      <c r="AN47" s="151">
        <f t="shared" ref="AN47" si="169">(AM47-AM46)/AM46</f>
        <v>2.4263548321888727E-2</v>
      </c>
      <c r="AQ47" s="203"/>
      <c r="AR47" s="1" t="s">
        <v>30</v>
      </c>
      <c r="AS47" s="116">
        <v>506.69666666666672</v>
      </c>
      <c r="AT47" s="151">
        <f t="shared" si="5"/>
        <v>2.4264190609670746E-2</v>
      </c>
    </row>
    <row r="48" spans="1:46" x14ac:dyDescent="0.25">
      <c r="A48" s="2">
        <v>2019</v>
      </c>
      <c r="B48" s="1" t="s">
        <v>31</v>
      </c>
      <c r="C48" s="116">
        <v>213.15666666666667</v>
      </c>
      <c r="D48" s="116">
        <v>501.78</v>
      </c>
      <c r="E48" s="116">
        <v>266.44666666666666</v>
      </c>
      <c r="F48" s="116">
        <v>501.78</v>
      </c>
      <c r="G48" s="116">
        <v>426.52</v>
      </c>
      <c r="H48" s="116">
        <v>501.78</v>
      </c>
      <c r="I48" s="116">
        <v>501.78</v>
      </c>
      <c r="J48" s="116">
        <v>602.14</v>
      </c>
      <c r="K48" s="116">
        <v>602.14</v>
      </c>
      <c r="L48" s="116">
        <v>602.14</v>
      </c>
      <c r="M48" s="116">
        <v>551.96333333333325</v>
      </c>
      <c r="N48" s="116">
        <v>501.78</v>
      </c>
      <c r="Q48" s="203"/>
      <c r="R48" s="1" t="s">
        <v>31</v>
      </c>
      <c r="S48" s="116">
        <v>213.15666666666667</v>
      </c>
      <c r="T48" s="116">
        <v>266.44666666666666</v>
      </c>
      <c r="U48" s="116">
        <v>426.52</v>
      </c>
      <c r="V48" s="116">
        <v>501.78</v>
      </c>
      <c r="W48" s="116">
        <v>602.14</v>
      </c>
      <c r="X48" s="116">
        <v>551.96333333333325</v>
      </c>
      <c r="AA48" s="203"/>
      <c r="AB48" s="1" t="s">
        <v>31</v>
      </c>
      <c r="AC48" s="116">
        <v>213.15666666666667</v>
      </c>
      <c r="AD48" s="151">
        <f t="shared" si="0"/>
        <v>8.7649277676029008E-4</v>
      </c>
      <c r="AE48" s="116">
        <v>266.44666666666666</v>
      </c>
      <c r="AF48" s="151">
        <f t="shared" si="0"/>
        <v>8.6395792900526469E-4</v>
      </c>
      <c r="AG48" s="116">
        <v>426.52</v>
      </c>
      <c r="AH48" s="151">
        <f t="shared" ref="AH48" si="170">(AG48-AG47)/AG47</f>
        <v>-9.6898024890099983E-3</v>
      </c>
      <c r="AI48" s="116">
        <v>501.78</v>
      </c>
      <c r="AJ48" s="151">
        <f t="shared" ref="AJ48" si="171">(AI48-AI47)/AI47</f>
        <v>-9.7033728266090989E-3</v>
      </c>
      <c r="AK48" s="116">
        <v>602.14</v>
      </c>
      <c r="AL48" s="151">
        <f t="shared" ref="AL48" si="172">(AK48-AK47)/AK47</f>
        <v>-9.6978800620576289E-3</v>
      </c>
      <c r="AM48" s="116">
        <v>551.96333333333325</v>
      </c>
      <c r="AN48" s="151">
        <f t="shared" ref="AN48" si="173">(AM48-AM47)/AM47</f>
        <v>-9.6943962681659366E-3</v>
      </c>
      <c r="AQ48" s="203"/>
      <c r="AR48" s="1" t="s">
        <v>31</v>
      </c>
      <c r="AS48" s="116">
        <v>501.78</v>
      </c>
      <c r="AT48" s="151">
        <f t="shared" si="5"/>
        <v>-9.7033728266090989E-3</v>
      </c>
    </row>
    <row r="49" spans="1:46" x14ac:dyDescent="0.25">
      <c r="A49" s="2">
        <v>2019</v>
      </c>
      <c r="B49" s="1" t="s">
        <v>32</v>
      </c>
      <c r="C49" s="116">
        <v>213.63333333333333</v>
      </c>
      <c r="D49" s="116">
        <v>509.5333333333333</v>
      </c>
      <c r="E49" s="116">
        <v>267.04333333333335</v>
      </c>
      <c r="F49" s="116">
        <v>509.5333333333333</v>
      </c>
      <c r="G49" s="116">
        <v>433.10333333333341</v>
      </c>
      <c r="H49" s="116">
        <v>509.5333333333333</v>
      </c>
      <c r="I49" s="116">
        <v>509.5333333333333</v>
      </c>
      <c r="J49" s="116">
        <v>611.44333333333327</v>
      </c>
      <c r="K49" s="116">
        <v>611.44333333333327</v>
      </c>
      <c r="L49" s="116">
        <v>611.44333333333327</v>
      </c>
      <c r="M49" s="116">
        <v>560.49</v>
      </c>
      <c r="N49" s="116">
        <v>509.5333333333333</v>
      </c>
      <c r="Q49" s="203"/>
      <c r="R49" s="1" t="s">
        <v>32</v>
      </c>
      <c r="S49" s="116">
        <v>213.63333333333333</v>
      </c>
      <c r="T49" s="116">
        <v>267.04333333333335</v>
      </c>
      <c r="U49" s="116">
        <v>433.10333333333341</v>
      </c>
      <c r="V49" s="116">
        <v>509.5333333333333</v>
      </c>
      <c r="W49" s="116">
        <v>611.44333333333327</v>
      </c>
      <c r="X49" s="116">
        <v>560.49</v>
      </c>
      <c r="AA49" s="203"/>
      <c r="AB49" s="1" t="s">
        <v>32</v>
      </c>
      <c r="AC49" s="116">
        <v>213.63333333333333</v>
      </c>
      <c r="AD49" s="151">
        <f t="shared" si="0"/>
        <v>2.2362268753811413E-3</v>
      </c>
      <c r="AE49" s="116">
        <v>267.04333333333335</v>
      </c>
      <c r="AF49" s="151">
        <f t="shared" si="0"/>
        <v>2.2393474616559631E-3</v>
      </c>
      <c r="AG49" s="116">
        <v>433.10333333333341</v>
      </c>
      <c r="AH49" s="151">
        <f t="shared" ref="AH49" si="174">(AG49-AG48)/AG48</f>
        <v>1.5434993278939858E-2</v>
      </c>
      <c r="AI49" s="116">
        <v>509.5333333333333</v>
      </c>
      <c r="AJ49" s="151">
        <f t="shared" ref="AJ49" si="175">(AI49-AI48)/AI48</f>
        <v>1.5451658761475808E-2</v>
      </c>
      <c r="AK49" s="116">
        <v>611.44333333333327</v>
      </c>
      <c r="AL49" s="151">
        <f t="shared" ref="AL49" si="176">(AK49-AK48)/AK48</f>
        <v>1.5450448954285191E-2</v>
      </c>
      <c r="AM49" s="116">
        <v>560.49</v>
      </c>
      <c r="AN49" s="151">
        <f t="shared" ref="AN49" si="177">(AM49-AM48)/AM48</f>
        <v>1.5447886031077107E-2</v>
      </c>
      <c r="AQ49" s="203"/>
      <c r="AR49" s="1" t="s">
        <v>32</v>
      </c>
      <c r="AS49" s="116">
        <v>509.5333333333333</v>
      </c>
      <c r="AT49" s="151">
        <f t="shared" si="5"/>
        <v>1.5451658761475808E-2</v>
      </c>
    </row>
    <row r="50" spans="1:46" x14ac:dyDescent="0.25">
      <c r="A50" s="2">
        <v>2019</v>
      </c>
      <c r="B50" s="1" t="s">
        <v>33</v>
      </c>
      <c r="C50" s="116">
        <v>213.98333333333335</v>
      </c>
      <c r="D50" s="116">
        <v>520.12</v>
      </c>
      <c r="E50" s="116">
        <v>267.48</v>
      </c>
      <c r="F50" s="116">
        <v>520.12</v>
      </c>
      <c r="G50" s="116">
        <v>442.10000000000008</v>
      </c>
      <c r="H50" s="116">
        <v>520.12</v>
      </c>
      <c r="I50" s="116">
        <v>520.12</v>
      </c>
      <c r="J50" s="116">
        <v>624.14333333333332</v>
      </c>
      <c r="K50" s="116">
        <v>624.14333333333332</v>
      </c>
      <c r="L50" s="116">
        <v>624.14333333333332</v>
      </c>
      <c r="M50" s="116">
        <v>572.13</v>
      </c>
      <c r="N50" s="116">
        <v>520.12</v>
      </c>
      <c r="Q50" s="203"/>
      <c r="R50" s="1" t="s">
        <v>33</v>
      </c>
      <c r="S50" s="116">
        <v>213.98333333333335</v>
      </c>
      <c r="T50" s="116">
        <v>267.48</v>
      </c>
      <c r="U50" s="116">
        <v>442.10000000000008</v>
      </c>
      <c r="V50" s="116">
        <v>520.12</v>
      </c>
      <c r="W50" s="116">
        <v>624.14333333333332</v>
      </c>
      <c r="X50" s="116">
        <v>572.13</v>
      </c>
      <c r="AA50" s="203"/>
      <c r="AB50" s="1" t="s">
        <v>33</v>
      </c>
      <c r="AC50" s="116">
        <v>213.98333333333335</v>
      </c>
      <c r="AD50" s="151">
        <f t="shared" si="0"/>
        <v>1.6383211109378504E-3</v>
      </c>
      <c r="AE50" s="116">
        <v>267.48</v>
      </c>
      <c r="AF50" s="151">
        <f t="shared" si="0"/>
        <v>1.6351902937101371E-3</v>
      </c>
      <c r="AG50" s="116">
        <v>442.10000000000008</v>
      </c>
      <c r="AH50" s="151">
        <f t="shared" ref="AH50" si="178">(AG50-AG49)/AG49</f>
        <v>2.0772563899300402E-2</v>
      </c>
      <c r="AI50" s="116">
        <v>520.12</v>
      </c>
      <c r="AJ50" s="151">
        <f t="shared" ref="AJ50" si="179">(AI50-AI49)/AI49</f>
        <v>2.0777181734920911E-2</v>
      </c>
      <c r="AK50" s="116">
        <v>624.14333333333332</v>
      </c>
      <c r="AL50" s="151">
        <f t="shared" ref="AL50" si="180">(AK50-AK49)/AK49</f>
        <v>2.0770526568283865E-2</v>
      </c>
      <c r="AM50" s="116">
        <v>572.13</v>
      </c>
      <c r="AN50" s="151">
        <f t="shared" ref="AN50" si="181">(AM50-AM49)/AM49</f>
        <v>2.0767542685864129E-2</v>
      </c>
      <c r="AQ50" s="203"/>
      <c r="AR50" s="1" t="s">
        <v>33</v>
      </c>
      <c r="AS50" s="116">
        <v>520.12</v>
      </c>
      <c r="AT50" s="151">
        <f t="shared" si="5"/>
        <v>2.0777181734920911E-2</v>
      </c>
    </row>
    <row r="51" spans="1:46" x14ac:dyDescent="0.25">
      <c r="A51" s="2">
        <v>2019</v>
      </c>
      <c r="B51" s="1" t="s">
        <v>34</v>
      </c>
      <c r="C51" s="116">
        <v>214.21333333333334</v>
      </c>
      <c r="D51" s="116">
        <v>500.22</v>
      </c>
      <c r="E51" s="116">
        <v>267.76666666666665</v>
      </c>
      <c r="F51" s="116">
        <v>500.22</v>
      </c>
      <c r="G51" s="116">
        <v>425.18333333333334</v>
      </c>
      <c r="H51" s="116">
        <v>500.22</v>
      </c>
      <c r="I51" s="116">
        <v>500.22</v>
      </c>
      <c r="J51" s="116">
        <v>600.2600000000001</v>
      </c>
      <c r="K51" s="116">
        <v>600.2600000000001</v>
      </c>
      <c r="L51" s="116">
        <v>600.2600000000001</v>
      </c>
      <c r="M51" s="116">
        <v>550.23666666666668</v>
      </c>
      <c r="N51" s="116">
        <v>500.22</v>
      </c>
      <c r="Q51" s="204"/>
      <c r="R51" s="1" t="s">
        <v>34</v>
      </c>
      <c r="S51" s="116">
        <v>214.21333333333334</v>
      </c>
      <c r="T51" s="116">
        <v>267.76666666666665</v>
      </c>
      <c r="U51" s="116">
        <v>425.18333333333334</v>
      </c>
      <c r="V51" s="116">
        <v>500.22</v>
      </c>
      <c r="W51" s="116">
        <v>600.2600000000001</v>
      </c>
      <c r="X51" s="116">
        <v>550.23666666666668</v>
      </c>
      <c r="AA51" s="204"/>
      <c r="AB51" s="1" t="s">
        <v>34</v>
      </c>
      <c r="AC51" s="116">
        <v>214.21333333333334</v>
      </c>
      <c r="AD51" s="151">
        <f t="shared" si="0"/>
        <v>1.0748500662044853E-3</v>
      </c>
      <c r="AE51" s="116">
        <v>267.76666666666665</v>
      </c>
      <c r="AF51" s="151">
        <f t="shared" si="0"/>
        <v>1.0717312197795472E-3</v>
      </c>
      <c r="AG51" s="116">
        <v>425.18333333333334</v>
      </c>
      <c r="AH51" s="151">
        <f t="shared" ref="AH51" si="182">(AG51-AG50)/AG50</f>
        <v>-3.8264344416798775E-2</v>
      </c>
      <c r="AI51" s="116">
        <v>500.22</v>
      </c>
      <c r="AJ51" s="151">
        <f t="shared" ref="AJ51" si="183">(AI51-AI50)/AI50</f>
        <v>-3.8260401445820151E-2</v>
      </c>
      <c r="AK51" s="116">
        <v>600.2600000000001</v>
      </c>
      <c r="AL51" s="151">
        <f t="shared" ref="AL51" si="184">(AK51-AK50)/AK50</f>
        <v>-3.8265782966519252E-2</v>
      </c>
      <c r="AM51" s="116">
        <v>550.23666666666668</v>
      </c>
      <c r="AN51" s="151">
        <f t="shared" ref="AN51" si="185">(AM51-AM50)/AM50</f>
        <v>-3.8266361374745803E-2</v>
      </c>
      <c r="AQ51" s="204"/>
      <c r="AR51" s="1" t="s">
        <v>34</v>
      </c>
      <c r="AS51" s="116">
        <v>500.22</v>
      </c>
      <c r="AT51" s="151">
        <f t="shared" si="5"/>
        <v>-3.8260401445820151E-2</v>
      </c>
    </row>
    <row r="52" spans="1:46" x14ac:dyDescent="0.25">
      <c r="A52" s="2">
        <v>2020</v>
      </c>
      <c r="B52" s="1" t="s">
        <v>16</v>
      </c>
      <c r="C52" s="116">
        <v>214.75</v>
      </c>
      <c r="D52" s="116">
        <v>501.14000000000004</v>
      </c>
      <c r="E52" s="116">
        <v>268.44</v>
      </c>
      <c r="F52" s="116">
        <v>501.14000000000004</v>
      </c>
      <c r="G52" s="116">
        <v>425.97</v>
      </c>
      <c r="H52" s="116">
        <v>501.14000000000004</v>
      </c>
      <c r="I52" s="116">
        <v>501.14000000000004</v>
      </c>
      <c r="J52" s="116">
        <v>601.37</v>
      </c>
      <c r="K52" s="116">
        <v>601.37</v>
      </c>
      <c r="L52" s="116">
        <v>601.37</v>
      </c>
      <c r="M52" s="116">
        <v>551.25333333333333</v>
      </c>
      <c r="N52" s="116">
        <v>501.14000000000004</v>
      </c>
      <c r="Q52" s="235">
        <v>2020</v>
      </c>
      <c r="R52" s="1" t="s">
        <v>16</v>
      </c>
      <c r="S52" s="116">
        <v>214.75</v>
      </c>
      <c r="T52" s="116">
        <v>268.44</v>
      </c>
      <c r="U52" s="116">
        <v>425.97</v>
      </c>
      <c r="V52" s="116">
        <v>501.14000000000004</v>
      </c>
      <c r="W52" s="116">
        <v>601.37</v>
      </c>
      <c r="X52" s="116">
        <v>551.25333333333333</v>
      </c>
      <c r="AA52" s="235">
        <v>2020</v>
      </c>
      <c r="AB52" s="1" t="s">
        <v>16</v>
      </c>
      <c r="AC52" s="116">
        <v>214.75</v>
      </c>
      <c r="AD52" s="151">
        <f t="shared" si="0"/>
        <v>2.5052906759616351E-3</v>
      </c>
      <c r="AE52" s="116">
        <v>268.44</v>
      </c>
      <c r="AF52" s="151">
        <f t="shared" si="0"/>
        <v>2.514627162952868E-3</v>
      </c>
      <c r="AG52" s="116">
        <v>425.97</v>
      </c>
      <c r="AH52" s="151">
        <f t="shared" ref="AH52" si="186">(AG52-AG51)/AG51</f>
        <v>1.8501822743130967E-3</v>
      </c>
      <c r="AI52" s="116">
        <v>501.14000000000004</v>
      </c>
      <c r="AJ52" s="151">
        <f t="shared" ref="AJ52" si="187">(AI52-AI51)/AI51</f>
        <v>1.839190756067362E-3</v>
      </c>
      <c r="AK52" s="116">
        <v>601.37</v>
      </c>
      <c r="AL52" s="151">
        <f t="shared" ref="AL52" si="188">(AK52-AK51)/AK51</f>
        <v>1.8491986805715852E-3</v>
      </c>
      <c r="AM52" s="116">
        <v>551.25333333333333</v>
      </c>
      <c r="AN52" s="151">
        <f t="shared" ref="AN52" si="189">(AM52-AM51)/AM51</f>
        <v>1.8476897819725781E-3</v>
      </c>
      <c r="AQ52" s="235">
        <v>2020</v>
      </c>
      <c r="AR52" s="1" t="s">
        <v>16</v>
      </c>
      <c r="AS52" s="116">
        <v>501.14000000000004</v>
      </c>
      <c r="AT52" s="151">
        <f t="shared" si="5"/>
        <v>1.839190756067362E-3</v>
      </c>
    </row>
    <row r="53" spans="1:46" x14ac:dyDescent="0.25">
      <c r="A53" s="2">
        <v>2020</v>
      </c>
      <c r="B53" s="1" t="s">
        <v>22</v>
      </c>
      <c r="C53" s="116">
        <v>217.72</v>
      </c>
      <c r="D53" s="116">
        <v>544.29999999999995</v>
      </c>
      <c r="E53" s="116">
        <v>272.14999999999998</v>
      </c>
      <c r="F53" s="116">
        <v>544.29999999999995</v>
      </c>
      <c r="G53" s="116">
        <v>462.65666666666669</v>
      </c>
      <c r="H53" s="116">
        <v>544.29999999999995</v>
      </c>
      <c r="I53" s="116">
        <v>544.29999999999995</v>
      </c>
      <c r="J53" s="116">
        <v>653.16</v>
      </c>
      <c r="K53" s="116">
        <v>653.16</v>
      </c>
      <c r="L53" s="116">
        <v>653.16</v>
      </c>
      <c r="M53" s="116">
        <v>598.73333333333323</v>
      </c>
      <c r="N53" s="116">
        <v>544.29999999999995</v>
      </c>
      <c r="Q53" s="236"/>
      <c r="R53" s="1" t="s">
        <v>22</v>
      </c>
      <c r="S53" s="116">
        <v>217.72</v>
      </c>
      <c r="T53" s="116">
        <v>272.14999999999998</v>
      </c>
      <c r="U53" s="116">
        <v>462.65666666666669</v>
      </c>
      <c r="V53" s="116">
        <v>544.29999999999995</v>
      </c>
      <c r="W53" s="116">
        <v>653.16</v>
      </c>
      <c r="X53" s="116">
        <v>598.73333333333323</v>
      </c>
      <c r="AA53" s="236"/>
      <c r="AB53" s="1" t="s">
        <v>22</v>
      </c>
      <c r="AC53" s="116">
        <v>217.72</v>
      </c>
      <c r="AD53" s="151">
        <f t="shared" si="0"/>
        <v>1.3830034924330612E-2</v>
      </c>
      <c r="AE53" s="116">
        <v>272.14999999999998</v>
      </c>
      <c r="AF53" s="151">
        <f t="shared" si="0"/>
        <v>1.3820593056176351E-2</v>
      </c>
      <c r="AG53" s="116">
        <v>462.65666666666669</v>
      </c>
      <c r="AH53" s="151">
        <f t="shared" ref="AH53" si="190">(AG53-AG52)/AG52</f>
        <v>8.6125000978159644E-2</v>
      </c>
      <c r="AI53" s="116">
        <v>544.29999999999995</v>
      </c>
      <c r="AJ53" s="151">
        <f t="shared" ref="AJ53" si="191">(AI53-AI52)/AI52</f>
        <v>8.6123638105120137E-2</v>
      </c>
      <c r="AK53" s="116">
        <v>653.16</v>
      </c>
      <c r="AL53" s="151">
        <f t="shared" ref="AL53" si="192">(AK53-AK52)/AK52</f>
        <v>8.6120025940768521E-2</v>
      </c>
      <c r="AM53" s="116">
        <v>598.73333333333323</v>
      </c>
      <c r="AN53" s="151">
        <f t="shared" ref="AN53" si="193">(AM53-AM52)/AM52</f>
        <v>8.6130998452012206E-2</v>
      </c>
      <c r="AQ53" s="236"/>
      <c r="AR53" s="1" t="s">
        <v>22</v>
      </c>
      <c r="AS53" s="116">
        <v>544.29999999999995</v>
      </c>
      <c r="AT53" s="151">
        <f t="shared" si="5"/>
        <v>8.6123638105120137E-2</v>
      </c>
    </row>
    <row r="54" spans="1:46" x14ac:dyDescent="0.25">
      <c r="A54" s="2">
        <v>2020</v>
      </c>
      <c r="B54" s="1" t="s">
        <v>23</v>
      </c>
      <c r="C54" s="116">
        <v>219.17999999999998</v>
      </c>
      <c r="D54" s="116">
        <v>544.29999999999995</v>
      </c>
      <c r="E54" s="116">
        <v>273.97666666666663</v>
      </c>
      <c r="F54" s="116">
        <v>544.29999999999995</v>
      </c>
      <c r="G54" s="116">
        <v>462.65666666666669</v>
      </c>
      <c r="H54" s="116">
        <v>544.29999999999995</v>
      </c>
      <c r="I54" s="116">
        <v>544.29999999999995</v>
      </c>
      <c r="J54" s="116">
        <v>653.16</v>
      </c>
      <c r="K54" s="116">
        <v>653.16</v>
      </c>
      <c r="L54" s="116">
        <v>653.16</v>
      </c>
      <c r="M54" s="116">
        <v>598.73333333333323</v>
      </c>
      <c r="N54" s="116">
        <v>544.29999999999995</v>
      </c>
      <c r="Q54" s="236"/>
      <c r="R54" s="1" t="s">
        <v>23</v>
      </c>
      <c r="S54" s="116">
        <v>219.17999999999998</v>
      </c>
      <c r="T54" s="116">
        <v>273.97666666666663</v>
      </c>
      <c r="U54" s="116">
        <v>462.65666666666669</v>
      </c>
      <c r="V54" s="116">
        <v>544.29999999999995</v>
      </c>
      <c r="W54" s="116">
        <v>653.16</v>
      </c>
      <c r="X54" s="116">
        <v>598.73333333333323</v>
      </c>
      <c r="AA54" s="236"/>
      <c r="AB54" s="1" t="s">
        <v>23</v>
      </c>
      <c r="AC54" s="116">
        <v>219.17999999999998</v>
      </c>
      <c r="AD54" s="151">
        <f t="shared" si="0"/>
        <v>6.7058607385631986E-3</v>
      </c>
      <c r="AE54" s="116">
        <v>273.97666666666663</v>
      </c>
      <c r="AF54" s="151">
        <f t="shared" si="0"/>
        <v>6.7119848122970931E-3</v>
      </c>
      <c r="AG54" s="116">
        <v>462.65666666666669</v>
      </c>
      <c r="AH54" s="151">
        <f t="shared" ref="AH54" si="194">(AG54-AG53)/AG53</f>
        <v>0</v>
      </c>
      <c r="AI54" s="116">
        <v>544.29999999999995</v>
      </c>
      <c r="AJ54" s="151">
        <f t="shared" ref="AJ54" si="195">(AI54-AI53)/AI53</f>
        <v>0</v>
      </c>
      <c r="AK54" s="116">
        <v>653.16</v>
      </c>
      <c r="AL54" s="151">
        <f t="shared" ref="AL54" si="196">(AK54-AK53)/AK53</f>
        <v>0</v>
      </c>
      <c r="AM54" s="116">
        <v>598.73333333333323</v>
      </c>
      <c r="AN54" s="151">
        <f t="shared" ref="AN54" si="197">(AM54-AM53)/AM53</f>
        <v>0</v>
      </c>
      <c r="AQ54" s="236"/>
      <c r="AR54" s="1" t="s">
        <v>23</v>
      </c>
      <c r="AS54" s="116">
        <v>544.29999999999995</v>
      </c>
      <c r="AT54" s="151">
        <f t="shared" si="5"/>
        <v>0</v>
      </c>
    </row>
    <row r="55" spans="1:46" x14ac:dyDescent="0.25">
      <c r="A55" s="2">
        <v>2020</v>
      </c>
      <c r="B55" s="1" t="s">
        <v>24</v>
      </c>
      <c r="C55" s="116">
        <v>220.41333333333333</v>
      </c>
      <c r="D55" s="116">
        <v>544.29999999999995</v>
      </c>
      <c r="E55" s="116">
        <v>275.52000000000004</v>
      </c>
      <c r="F55" s="116">
        <v>544.29999999999995</v>
      </c>
      <c r="G55" s="116">
        <v>462.65666666666669</v>
      </c>
      <c r="H55" s="116">
        <v>544.29999999999995</v>
      </c>
      <c r="I55" s="116">
        <v>544.29999999999995</v>
      </c>
      <c r="J55" s="116">
        <v>653.16</v>
      </c>
      <c r="K55" s="116">
        <v>653.16</v>
      </c>
      <c r="L55" s="116">
        <v>653.16</v>
      </c>
      <c r="M55" s="116">
        <v>598.73333333333323</v>
      </c>
      <c r="N55" s="116">
        <v>544.29999999999995</v>
      </c>
      <c r="Q55" s="236"/>
      <c r="R55" s="1" t="s">
        <v>24</v>
      </c>
      <c r="S55" s="116">
        <v>220.41333333333333</v>
      </c>
      <c r="T55" s="116">
        <v>275.52000000000004</v>
      </c>
      <c r="U55" s="116">
        <v>462.65666666666669</v>
      </c>
      <c r="V55" s="116">
        <v>544.29999999999995</v>
      </c>
      <c r="W55" s="116">
        <v>653.16</v>
      </c>
      <c r="X55" s="116">
        <v>598.73333333333323</v>
      </c>
      <c r="AA55" s="236"/>
      <c r="AB55" s="1" t="s">
        <v>24</v>
      </c>
      <c r="AC55" s="116">
        <v>220.41333333333333</v>
      </c>
      <c r="AD55" s="151">
        <f t="shared" si="0"/>
        <v>5.627034096785056E-3</v>
      </c>
      <c r="AE55" s="116">
        <v>275.52000000000004</v>
      </c>
      <c r="AF55" s="151">
        <f t="shared" si="0"/>
        <v>5.6330831092674845E-3</v>
      </c>
      <c r="AG55" s="116">
        <v>462.65666666666669</v>
      </c>
      <c r="AH55" s="151">
        <f t="shared" ref="AH55" si="198">(AG55-AG54)/AG54</f>
        <v>0</v>
      </c>
      <c r="AI55" s="116">
        <v>544.29999999999995</v>
      </c>
      <c r="AJ55" s="151">
        <f t="shared" ref="AJ55" si="199">(AI55-AI54)/AI54</f>
        <v>0</v>
      </c>
      <c r="AK55" s="116">
        <v>653.16</v>
      </c>
      <c r="AL55" s="151">
        <f t="shared" ref="AL55" si="200">(AK55-AK54)/AK54</f>
        <v>0</v>
      </c>
      <c r="AM55" s="116">
        <v>598.73333333333323</v>
      </c>
      <c r="AN55" s="151">
        <f t="shared" ref="AN55" si="201">(AM55-AM54)/AM54</f>
        <v>0</v>
      </c>
      <c r="AQ55" s="236"/>
      <c r="AR55" s="1" t="s">
        <v>24</v>
      </c>
      <c r="AS55" s="116">
        <v>544.29999999999995</v>
      </c>
      <c r="AT55" s="151">
        <f t="shared" si="5"/>
        <v>0</v>
      </c>
    </row>
    <row r="56" spans="1:46" x14ac:dyDescent="0.25">
      <c r="A56" s="2">
        <v>2020</v>
      </c>
      <c r="B56" s="1" t="s">
        <v>25</v>
      </c>
      <c r="C56" s="116">
        <v>220.76999999999998</v>
      </c>
      <c r="D56" s="116">
        <v>544.29999999999995</v>
      </c>
      <c r="E56" s="116">
        <v>275.95999999999998</v>
      </c>
      <c r="F56" s="116">
        <v>544.29999999999995</v>
      </c>
      <c r="G56" s="116">
        <v>462.65666666666669</v>
      </c>
      <c r="H56" s="116">
        <v>544.29999999999995</v>
      </c>
      <c r="I56" s="116">
        <v>544.29999999999995</v>
      </c>
      <c r="J56" s="116">
        <v>653.16</v>
      </c>
      <c r="K56" s="116">
        <v>653.16</v>
      </c>
      <c r="L56" s="116">
        <v>653.16</v>
      </c>
      <c r="M56" s="116">
        <v>598.73333333333323</v>
      </c>
      <c r="N56" s="116">
        <v>544.29999999999995</v>
      </c>
      <c r="Q56" s="236"/>
      <c r="R56" s="1" t="s">
        <v>25</v>
      </c>
      <c r="S56" s="116">
        <v>220.76999999999998</v>
      </c>
      <c r="T56" s="116">
        <v>275.95999999999998</v>
      </c>
      <c r="U56" s="116">
        <v>462.65666666666669</v>
      </c>
      <c r="V56" s="116">
        <v>544.29999999999995</v>
      </c>
      <c r="W56" s="116">
        <v>653.16</v>
      </c>
      <c r="X56" s="116">
        <v>598.73333333333323</v>
      </c>
      <c r="AA56" s="236"/>
      <c r="AB56" s="1" t="s">
        <v>25</v>
      </c>
      <c r="AC56" s="116">
        <v>220.76999999999998</v>
      </c>
      <c r="AD56" s="151">
        <f t="shared" si="0"/>
        <v>1.6181719194240591E-3</v>
      </c>
      <c r="AE56" s="116">
        <v>275.95999999999998</v>
      </c>
      <c r="AF56" s="151">
        <f t="shared" si="0"/>
        <v>1.5969802555166261E-3</v>
      </c>
      <c r="AG56" s="116">
        <v>462.65666666666669</v>
      </c>
      <c r="AH56" s="151">
        <f t="shared" ref="AH56" si="202">(AG56-AG55)/AG55</f>
        <v>0</v>
      </c>
      <c r="AI56" s="116">
        <v>544.29999999999995</v>
      </c>
      <c r="AJ56" s="151">
        <f t="shared" ref="AJ56" si="203">(AI56-AI55)/AI55</f>
        <v>0</v>
      </c>
      <c r="AK56" s="116">
        <v>653.16</v>
      </c>
      <c r="AL56" s="151">
        <f t="shared" ref="AL56" si="204">(AK56-AK55)/AK55</f>
        <v>0</v>
      </c>
      <c r="AM56" s="116">
        <v>598.73333333333323</v>
      </c>
      <c r="AN56" s="151">
        <f t="shared" ref="AN56" si="205">(AM56-AM55)/AM55</f>
        <v>0</v>
      </c>
      <c r="AQ56" s="236"/>
      <c r="AR56" s="1" t="s">
        <v>25</v>
      </c>
      <c r="AS56" s="116">
        <v>544.29999999999995</v>
      </c>
      <c r="AT56" s="151">
        <f t="shared" si="5"/>
        <v>0</v>
      </c>
    </row>
    <row r="57" spans="1:46" x14ac:dyDescent="0.25">
      <c r="A57" s="2">
        <v>2020</v>
      </c>
      <c r="B57" s="1" t="s">
        <v>28</v>
      </c>
      <c r="C57" s="116">
        <v>220.06000000000003</v>
      </c>
      <c r="D57" s="116">
        <v>544.29999999999995</v>
      </c>
      <c r="E57" s="116">
        <v>275.07333333333332</v>
      </c>
      <c r="F57" s="116">
        <v>544.29999999999995</v>
      </c>
      <c r="G57" s="116">
        <v>462.65666666666669</v>
      </c>
      <c r="H57" s="116">
        <v>544.29999999999995</v>
      </c>
      <c r="I57" s="116">
        <v>544.29999999999995</v>
      </c>
      <c r="J57" s="116">
        <v>653.16</v>
      </c>
      <c r="K57" s="116">
        <v>653.16</v>
      </c>
      <c r="L57" s="116">
        <v>653.16</v>
      </c>
      <c r="M57" s="116">
        <v>598.73333333333323</v>
      </c>
      <c r="N57" s="116">
        <v>544.29999999999995</v>
      </c>
      <c r="Q57" s="236"/>
      <c r="R57" s="1" t="s">
        <v>28</v>
      </c>
      <c r="S57" s="116">
        <v>220.06000000000003</v>
      </c>
      <c r="T57" s="116">
        <v>275.07333333333332</v>
      </c>
      <c r="U57" s="116">
        <v>462.65666666666669</v>
      </c>
      <c r="V57" s="116">
        <v>544.29999999999995</v>
      </c>
      <c r="W57" s="116">
        <v>653.16</v>
      </c>
      <c r="X57" s="116">
        <v>598.73333333333323</v>
      </c>
      <c r="AA57" s="236"/>
      <c r="AB57" s="1" t="s">
        <v>28</v>
      </c>
      <c r="AC57" s="116">
        <v>220.06000000000003</v>
      </c>
      <c r="AD57" s="151">
        <f t="shared" si="0"/>
        <v>-3.2160166689312458E-3</v>
      </c>
      <c r="AE57" s="116">
        <v>275.07333333333332</v>
      </c>
      <c r="AF57" s="151">
        <f t="shared" si="0"/>
        <v>-3.2130260424215688E-3</v>
      </c>
      <c r="AG57" s="116">
        <v>462.65666666666669</v>
      </c>
      <c r="AH57" s="151">
        <f t="shared" ref="AH57" si="206">(AG57-AG56)/AG56</f>
        <v>0</v>
      </c>
      <c r="AI57" s="116">
        <v>544.29999999999995</v>
      </c>
      <c r="AJ57" s="151">
        <f t="shared" ref="AJ57" si="207">(AI57-AI56)/AI56</f>
        <v>0</v>
      </c>
      <c r="AK57" s="116">
        <v>653.16</v>
      </c>
      <c r="AL57" s="151">
        <f t="shared" ref="AL57" si="208">(AK57-AK56)/AK56</f>
        <v>0</v>
      </c>
      <c r="AM57" s="116">
        <v>598.73333333333323</v>
      </c>
      <c r="AN57" s="151">
        <f t="shared" ref="AN57" si="209">(AM57-AM56)/AM56</f>
        <v>0</v>
      </c>
      <c r="AQ57" s="236"/>
      <c r="AR57" s="1" t="s">
        <v>28</v>
      </c>
      <c r="AS57" s="116">
        <v>544.29999999999995</v>
      </c>
      <c r="AT57" s="151">
        <f t="shared" si="5"/>
        <v>0</v>
      </c>
    </row>
    <row r="58" spans="1:46" x14ac:dyDescent="0.25">
      <c r="A58" s="2">
        <v>2020</v>
      </c>
      <c r="B58" s="7" t="s">
        <v>29</v>
      </c>
      <c r="C58" s="116">
        <v>219.24333333333334</v>
      </c>
      <c r="D58" s="116">
        <v>544.29999999999995</v>
      </c>
      <c r="E58" s="116">
        <v>274.06</v>
      </c>
      <c r="F58" s="116">
        <v>544.29999999999995</v>
      </c>
      <c r="G58" s="116">
        <v>462.65666666666669</v>
      </c>
      <c r="H58" s="116">
        <v>544.29999999999995</v>
      </c>
      <c r="I58" s="116">
        <v>544.29999999999995</v>
      </c>
      <c r="J58" s="116">
        <v>653.16</v>
      </c>
      <c r="K58" s="116">
        <v>653.16</v>
      </c>
      <c r="L58" s="116">
        <v>653.16</v>
      </c>
      <c r="M58" s="116">
        <v>598.73333333333323</v>
      </c>
      <c r="N58" s="116">
        <v>544.29999999999995</v>
      </c>
      <c r="Q58" s="236"/>
      <c r="R58" s="7" t="s">
        <v>29</v>
      </c>
      <c r="S58" s="116">
        <v>219.24333333333334</v>
      </c>
      <c r="T58" s="116">
        <v>274.06</v>
      </c>
      <c r="U58" s="116">
        <v>462.65666666666669</v>
      </c>
      <c r="V58" s="116">
        <v>544.29999999999995</v>
      </c>
      <c r="W58" s="116">
        <v>653.16</v>
      </c>
      <c r="X58" s="116">
        <v>598.73333333333323</v>
      </c>
      <c r="AA58" s="236"/>
      <c r="AB58" s="7" t="s">
        <v>29</v>
      </c>
      <c r="AC58" s="116">
        <v>219.24333333333334</v>
      </c>
      <c r="AD58" s="151">
        <f t="shared" si="0"/>
        <v>-3.7111090914600164E-3</v>
      </c>
      <c r="AE58" s="116">
        <v>274.06</v>
      </c>
      <c r="AF58" s="151">
        <f t="shared" si="0"/>
        <v>-3.6838661205496276E-3</v>
      </c>
      <c r="AG58" s="116">
        <v>462.65666666666669</v>
      </c>
      <c r="AH58" s="151">
        <f t="shared" ref="AH58" si="210">(AG58-AG57)/AG57</f>
        <v>0</v>
      </c>
      <c r="AI58" s="116">
        <v>544.29999999999995</v>
      </c>
      <c r="AJ58" s="151">
        <f t="shared" ref="AJ58" si="211">(AI58-AI57)/AI57</f>
        <v>0</v>
      </c>
      <c r="AK58" s="116">
        <v>653.16</v>
      </c>
      <c r="AL58" s="151">
        <f t="shared" ref="AL58" si="212">(AK58-AK57)/AK57</f>
        <v>0</v>
      </c>
      <c r="AM58" s="116">
        <v>598.73333333333323</v>
      </c>
      <c r="AN58" s="151">
        <f t="shared" ref="AN58" si="213">(AM58-AM57)/AM57</f>
        <v>0</v>
      </c>
      <c r="AQ58" s="236"/>
      <c r="AR58" s="7" t="s">
        <v>29</v>
      </c>
      <c r="AS58" s="116">
        <v>544.29999999999995</v>
      </c>
      <c r="AT58" s="151">
        <f t="shared" si="5"/>
        <v>0</v>
      </c>
    </row>
    <row r="59" spans="1:46" x14ac:dyDescent="0.25">
      <c r="A59" s="2">
        <v>2020</v>
      </c>
      <c r="B59" s="7" t="s">
        <v>30</v>
      </c>
      <c r="C59" s="116">
        <v>219.24333333333334</v>
      </c>
      <c r="D59" s="116">
        <v>544.29999999999995</v>
      </c>
      <c r="E59" s="116">
        <v>274.06</v>
      </c>
      <c r="F59" s="116">
        <v>544.29999999999995</v>
      </c>
      <c r="G59" s="116">
        <v>462.65666666666669</v>
      </c>
      <c r="H59" s="116">
        <v>544.29999999999995</v>
      </c>
      <c r="I59" s="116">
        <v>544.29999999999995</v>
      </c>
      <c r="J59" s="116">
        <v>653.16</v>
      </c>
      <c r="K59" s="116">
        <v>653.16</v>
      </c>
      <c r="L59" s="116">
        <v>653.16</v>
      </c>
      <c r="M59" s="116">
        <v>598.73333333333323</v>
      </c>
      <c r="N59" s="116">
        <v>544.29999999999995</v>
      </c>
      <c r="Q59" s="236"/>
      <c r="R59" s="7" t="s">
        <v>30</v>
      </c>
      <c r="S59" s="116">
        <v>219.24333333333334</v>
      </c>
      <c r="T59" s="116">
        <v>274.06</v>
      </c>
      <c r="U59" s="116">
        <v>462.65666666666669</v>
      </c>
      <c r="V59" s="116">
        <v>544.29999999999995</v>
      </c>
      <c r="W59" s="116">
        <v>653.16</v>
      </c>
      <c r="X59" s="116">
        <v>598.73333333333323</v>
      </c>
      <c r="AA59" s="236"/>
      <c r="AB59" s="7" t="s">
        <v>30</v>
      </c>
      <c r="AC59" s="116">
        <v>219.24333333333334</v>
      </c>
      <c r="AD59" s="151">
        <f t="shared" si="0"/>
        <v>0</v>
      </c>
      <c r="AE59" s="116">
        <v>274.06</v>
      </c>
      <c r="AF59" s="151">
        <f t="shared" si="0"/>
        <v>0</v>
      </c>
      <c r="AG59" s="116">
        <v>462.65666666666669</v>
      </c>
      <c r="AH59" s="151">
        <f t="shared" ref="AH59" si="214">(AG59-AG58)/AG58</f>
        <v>0</v>
      </c>
      <c r="AI59" s="116">
        <v>544.29999999999995</v>
      </c>
      <c r="AJ59" s="151">
        <f t="shared" ref="AJ59" si="215">(AI59-AI58)/AI58</f>
        <v>0</v>
      </c>
      <c r="AK59" s="116">
        <v>653.16</v>
      </c>
      <c r="AL59" s="151">
        <f t="shared" ref="AL59" si="216">(AK59-AK58)/AK58</f>
        <v>0</v>
      </c>
      <c r="AM59" s="116">
        <v>598.73333333333323</v>
      </c>
      <c r="AN59" s="151">
        <f t="shared" ref="AN59" si="217">(AM59-AM58)/AM58</f>
        <v>0</v>
      </c>
      <c r="AQ59" s="236"/>
      <c r="AR59" s="7" t="s">
        <v>30</v>
      </c>
      <c r="AS59" s="116">
        <v>544.29999999999995</v>
      </c>
      <c r="AT59" s="151">
        <f t="shared" si="5"/>
        <v>0</v>
      </c>
    </row>
    <row r="60" spans="1:46" x14ac:dyDescent="0.25">
      <c r="A60" s="2">
        <v>2020</v>
      </c>
      <c r="B60" s="7" t="s">
        <v>31</v>
      </c>
      <c r="C60" s="116">
        <v>219.22333333333336</v>
      </c>
      <c r="D60" s="116">
        <v>544.29999999999995</v>
      </c>
      <c r="E60" s="116">
        <v>274.02999999999997</v>
      </c>
      <c r="F60" s="116">
        <v>544.29999999999995</v>
      </c>
      <c r="G60" s="116">
        <v>462.65666666666669</v>
      </c>
      <c r="H60" s="116">
        <v>544.29999999999995</v>
      </c>
      <c r="I60" s="116">
        <v>544.29999999999995</v>
      </c>
      <c r="J60" s="116">
        <v>653.16</v>
      </c>
      <c r="K60" s="116">
        <v>653.16</v>
      </c>
      <c r="L60" s="116">
        <v>653.16</v>
      </c>
      <c r="M60" s="116">
        <v>598.73333333333323</v>
      </c>
      <c r="N60" s="116">
        <v>544.29999999999995</v>
      </c>
      <c r="Q60" s="236"/>
      <c r="R60" s="7" t="s">
        <v>31</v>
      </c>
      <c r="S60" s="116">
        <v>219.22333333333336</v>
      </c>
      <c r="T60" s="116">
        <v>274.02999999999997</v>
      </c>
      <c r="U60" s="116">
        <v>462.65666666666669</v>
      </c>
      <c r="V60" s="116">
        <v>544.29999999999995</v>
      </c>
      <c r="W60" s="116">
        <v>653.16</v>
      </c>
      <c r="X60" s="116">
        <v>598.73333333333323</v>
      </c>
      <c r="AA60" s="236"/>
      <c r="AB60" s="7" t="s">
        <v>31</v>
      </c>
      <c r="AC60" s="116">
        <v>219.22333333333336</v>
      </c>
      <c r="AD60" s="151">
        <f t="shared" si="0"/>
        <v>-9.1222842199603827E-5</v>
      </c>
      <c r="AE60" s="116">
        <v>274.02999999999997</v>
      </c>
      <c r="AF60" s="151">
        <f t="shared" si="0"/>
        <v>-1.0946508063938392E-4</v>
      </c>
      <c r="AG60" s="116">
        <v>462.65666666666669</v>
      </c>
      <c r="AH60" s="151">
        <f t="shared" ref="AH60" si="218">(AG60-AG59)/AG59</f>
        <v>0</v>
      </c>
      <c r="AI60" s="116">
        <v>544.29999999999995</v>
      </c>
      <c r="AJ60" s="151">
        <f t="shared" ref="AJ60" si="219">(AI60-AI59)/AI59</f>
        <v>0</v>
      </c>
      <c r="AK60" s="116">
        <v>653.16</v>
      </c>
      <c r="AL60" s="151">
        <f t="shared" ref="AL60" si="220">(AK60-AK59)/AK59</f>
        <v>0</v>
      </c>
      <c r="AM60" s="116">
        <v>598.73333333333323</v>
      </c>
      <c r="AN60" s="151">
        <f t="shared" ref="AN60" si="221">(AM60-AM59)/AM59</f>
        <v>0</v>
      </c>
      <c r="AQ60" s="236"/>
      <c r="AR60" s="7" t="s">
        <v>31</v>
      </c>
      <c r="AS60" s="116">
        <v>544.29999999999995</v>
      </c>
      <c r="AT60" s="151">
        <f t="shared" si="5"/>
        <v>0</v>
      </c>
    </row>
    <row r="61" spans="1:46" x14ac:dyDescent="0.25">
      <c r="A61" s="2">
        <v>2020</v>
      </c>
      <c r="B61" s="7" t="s">
        <v>32</v>
      </c>
      <c r="C61" s="116">
        <v>219.22333333333336</v>
      </c>
      <c r="D61" s="116">
        <v>544.29999999999995</v>
      </c>
      <c r="E61" s="116">
        <v>274.02999999999997</v>
      </c>
      <c r="F61" s="116">
        <v>544.29999999999995</v>
      </c>
      <c r="G61" s="116">
        <v>462.65666666666669</v>
      </c>
      <c r="H61" s="116">
        <v>544.29999999999995</v>
      </c>
      <c r="I61" s="116">
        <v>544.29999999999995</v>
      </c>
      <c r="J61" s="116">
        <v>653.16</v>
      </c>
      <c r="K61" s="116">
        <v>653.16</v>
      </c>
      <c r="L61" s="116">
        <v>653.16</v>
      </c>
      <c r="M61" s="116">
        <v>598.73333333333323</v>
      </c>
      <c r="N61" s="116">
        <v>544.29999999999995</v>
      </c>
      <c r="Q61" s="236"/>
      <c r="R61" s="7" t="s">
        <v>32</v>
      </c>
      <c r="S61" s="116">
        <v>219.22333333333336</v>
      </c>
      <c r="T61" s="116">
        <v>274.02999999999997</v>
      </c>
      <c r="U61" s="116">
        <v>462.65666666666669</v>
      </c>
      <c r="V61" s="116">
        <v>544.29999999999995</v>
      </c>
      <c r="W61" s="116">
        <v>653.16</v>
      </c>
      <c r="X61" s="116">
        <v>598.73333333333323</v>
      </c>
      <c r="AA61" s="236"/>
      <c r="AB61" s="7" t="s">
        <v>32</v>
      </c>
      <c r="AC61" s="116">
        <v>219.22333333333336</v>
      </c>
      <c r="AD61" s="151">
        <f t="shared" si="0"/>
        <v>0</v>
      </c>
      <c r="AE61" s="116">
        <v>274.02999999999997</v>
      </c>
      <c r="AF61" s="151">
        <f t="shared" si="0"/>
        <v>0</v>
      </c>
      <c r="AG61" s="116">
        <v>462.65666666666669</v>
      </c>
      <c r="AH61" s="151">
        <f t="shared" ref="AH61" si="222">(AG61-AG60)/AG60</f>
        <v>0</v>
      </c>
      <c r="AI61" s="116">
        <v>544.29999999999995</v>
      </c>
      <c r="AJ61" s="151">
        <f t="shared" ref="AJ61" si="223">(AI61-AI60)/AI60</f>
        <v>0</v>
      </c>
      <c r="AK61" s="116">
        <v>653.16</v>
      </c>
      <c r="AL61" s="151">
        <f t="shared" ref="AL61" si="224">(AK61-AK60)/AK60</f>
        <v>0</v>
      </c>
      <c r="AM61" s="116">
        <v>598.73333333333323</v>
      </c>
      <c r="AN61" s="151">
        <f t="shared" ref="AN61" si="225">(AM61-AM60)/AM60</f>
        <v>0</v>
      </c>
      <c r="AQ61" s="236"/>
      <c r="AR61" s="7" t="s">
        <v>32</v>
      </c>
      <c r="AS61" s="116">
        <v>544.29999999999995</v>
      </c>
      <c r="AT61" s="151">
        <f t="shared" si="5"/>
        <v>0</v>
      </c>
    </row>
    <row r="62" spans="1:46" x14ac:dyDescent="0.25">
      <c r="A62" s="2">
        <v>2020</v>
      </c>
      <c r="B62" s="7" t="s">
        <v>33</v>
      </c>
      <c r="C62" s="116">
        <v>219.1</v>
      </c>
      <c r="D62" s="116">
        <v>544.29999999999995</v>
      </c>
      <c r="E62" s="116">
        <v>273.87333333333333</v>
      </c>
      <c r="F62" s="116">
        <v>544.29999999999995</v>
      </c>
      <c r="G62" s="116">
        <v>462.65666666666669</v>
      </c>
      <c r="H62" s="116">
        <v>544.29999999999995</v>
      </c>
      <c r="I62" s="116">
        <v>544.29999999999995</v>
      </c>
      <c r="J62" s="116">
        <v>653.16</v>
      </c>
      <c r="K62" s="116">
        <v>653.16</v>
      </c>
      <c r="L62" s="116">
        <v>653.16</v>
      </c>
      <c r="M62" s="116">
        <v>598.73333333333323</v>
      </c>
      <c r="N62" s="116">
        <v>544.29999999999995</v>
      </c>
      <c r="Q62" s="236"/>
      <c r="R62" s="8" t="s">
        <v>33</v>
      </c>
      <c r="S62" s="115">
        <v>219.1</v>
      </c>
      <c r="T62" s="115">
        <v>273.87333333333333</v>
      </c>
      <c r="U62" s="115">
        <v>462.65666666666669</v>
      </c>
      <c r="V62" s="115">
        <v>544.29999999999995</v>
      </c>
      <c r="W62" s="115">
        <v>653.16</v>
      </c>
      <c r="X62" s="115">
        <v>598.73333333333323</v>
      </c>
      <c r="AA62" s="236"/>
      <c r="AB62" s="8" t="s">
        <v>33</v>
      </c>
      <c r="AC62" s="115">
        <v>219.1</v>
      </c>
      <c r="AD62" s="151">
        <f t="shared" si="0"/>
        <v>-5.6259218148933322E-4</v>
      </c>
      <c r="AE62" s="115">
        <v>273.87333333333333</v>
      </c>
      <c r="AF62" s="151">
        <f t="shared" si="0"/>
        <v>-5.7171355934254597E-4</v>
      </c>
      <c r="AG62" s="115">
        <v>462.65666666666669</v>
      </c>
      <c r="AH62" s="151">
        <f t="shared" ref="AH62" si="226">(AG62-AG61)/AG61</f>
        <v>0</v>
      </c>
      <c r="AI62" s="115">
        <v>544.29999999999995</v>
      </c>
      <c r="AJ62" s="151">
        <f t="shared" ref="AJ62" si="227">(AI62-AI61)/AI61</f>
        <v>0</v>
      </c>
      <c r="AK62" s="115">
        <v>653.16</v>
      </c>
      <c r="AL62" s="151">
        <f t="shared" ref="AL62" si="228">(AK62-AK61)/AK61</f>
        <v>0</v>
      </c>
      <c r="AM62" s="115">
        <v>598.73333333333323</v>
      </c>
      <c r="AN62" s="151">
        <f t="shared" ref="AN62" si="229">(AM62-AM61)/AM61</f>
        <v>0</v>
      </c>
      <c r="AQ62" s="236"/>
      <c r="AR62" s="8" t="s">
        <v>33</v>
      </c>
      <c r="AS62" s="115">
        <v>544.29999999999995</v>
      </c>
      <c r="AT62" s="151">
        <f t="shared" si="5"/>
        <v>0</v>
      </c>
    </row>
    <row r="63" spans="1:46" x14ac:dyDescent="0.25">
      <c r="A63" s="2">
        <v>2020</v>
      </c>
      <c r="B63" s="8" t="s">
        <v>34</v>
      </c>
      <c r="C63" s="115">
        <v>218.80999999999997</v>
      </c>
      <c r="D63" s="115">
        <v>547.02333333333343</v>
      </c>
      <c r="E63" s="115">
        <v>273.51</v>
      </c>
      <c r="F63" s="115">
        <v>547.02333333333343</v>
      </c>
      <c r="G63" s="115">
        <v>464.97</v>
      </c>
      <c r="H63" s="115">
        <v>547.02333333333343</v>
      </c>
      <c r="I63" s="115">
        <v>547.02333333333343</v>
      </c>
      <c r="J63" s="115">
        <v>656.42666666666662</v>
      </c>
      <c r="K63" s="115">
        <v>656.42666666666662</v>
      </c>
      <c r="L63" s="115">
        <v>656.42666666666662</v>
      </c>
      <c r="M63" s="115">
        <v>601.72333333333336</v>
      </c>
      <c r="N63" s="115">
        <v>547.02333333333343</v>
      </c>
      <c r="Q63" s="237"/>
      <c r="R63" s="17" t="s">
        <v>34</v>
      </c>
      <c r="S63" s="127">
        <v>218.80999999999997</v>
      </c>
      <c r="T63" s="127">
        <v>273.51</v>
      </c>
      <c r="U63" s="127">
        <v>464.97</v>
      </c>
      <c r="V63" s="127">
        <v>547.02333333333343</v>
      </c>
      <c r="W63" s="127">
        <v>656.42666666666662</v>
      </c>
      <c r="X63" s="127">
        <v>601.72333333333336</v>
      </c>
      <c r="AA63" s="237"/>
      <c r="AB63" s="17" t="s">
        <v>34</v>
      </c>
      <c r="AC63" s="127">
        <v>218.80999999999997</v>
      </c>
      <c r="AD63" s="151">
        <f t="shared" si="0"/>
        <v>-1.3235965312643563E-3</v>
      </c>
      <c r="AE63" s="127">
        <v>273.51</v>
      </c>
      <c r="AF63" s="151">
        <f t="shared" si="0"/>
        <v>-1.326647355225082E-3</v>
      </c>
      <c r="AG63" s="127">
        <v>464.97</v>
      </c>
      <c r="AH63" s="151">
        <f t="shared" ref="AH63" si="230">(AG63-AG62)/AG62</f>
        <v>5.0001080715001023E-3</v>
      </c>
      <c r="AI63" s="127">
        <v>547.02333333333343</v>
      </c>
      <c r="AJ63" s="151">
        <f t="shared" ref="AJ63" si="231">(AI63-AI62)/AI62</f>
        <v>5.0033682405538705E-3</v>
      </c>
      <c r="AK63" s="127">
        <v>656.42666666666662</v>
      </c>
      <c r="AL63" s="151">
        <f t="shared" ref="AL63" si="232">(AK63-AK62)/AK62</f>
        <v>5.0013268826423103E-3</v>
      </c>
      <c r="AM63" s="127">
        <v>601.72333333333336</v>
      </c>
      <c r="AN63" s="151">
        <f t="shared" ref="AN63" si="233">(AM63-AM62)/AM62</f>
        <v>4.9938759603609679E-3</v>
      </c>
      <c r="AQ63" s="237"/>
      <c r="AR63" s="17" t="s">
        <v>34</v>
      </c>
      <c r="AS63" s="127">
        <v>547.02333333333343</v>
      </c>
      <c r="AT63" s="151">
        <f t="shared" si="5"/>
        <v>5.0033682405538705E-3</v>
      </c>
    </row>
    <row r="64" spans="1:46" x14ac:dyDescent="0.25">
      <c r="A64" s="98"/>
      <c r="B64" s="17"/>
      <c r="C64" s="127"/>
      <c r="D64" s="127"/>
      <c r="E64" s="127"/>
      <c r="F64" s="127"/>
      <c r="G64" s="127"/>
      <c r="H64" s="127"/>
      <c r="I64" s="127"/>
      <c r="J64" s="127"/>
      <c r="K64" s="127"/>
      <c r="L64" s="127"/>
      <c r="M64" s="127"/>
      <c r="N64" s="127"/>
    </row>
    <row r="65" spans="2:14" x14ac:dyDescent="0.25">
      <c r="B65" s="101" t="s">
        <v>457</v>
      </c>
      <c r="C65" s="114">
        <v>223.88333333333333</v>
      </c>
      <c r="D65" s="114">
        <v>559.71</v>
      </c>
      <c r="E65" s="114">
        <v>279.85666666666663</v>
      </c>
      <c r="F65" s="114">
        <v>559.71</v>
      </c>
      <c r="G65" s="114">
        <v>475.75333333333339</v>
      </c>
      <c r="H65" s="114">
        <v>559.71</v>
      </c>
      <c r="I65" s="114">
        <v>559.71</v>
      </c>
      <c r="J65" s="114">
        <v>671.65333333333331</v>
      </c>
      <c r="K65" s="114">
        <v>671.65333333333331</v>
      </c>
      <c r="L65" s="114">
        <v>671.65333333333331</v>
      </c>
      <c r="M65" s="114">
        <v>615.68333333333328</v>
      </c>
      <c r="N65" s="114">
        <v>559.71</v>
      </c>
    </row>
    <row r="66" spans="2:14" x14ac:dyDescent="0.25">
      <c r="B66" s="101" t="s">
        <v>458</v>
      </c>
      <c r="C66" s="114">
        <v>171.76999999999998</v>
      </c>
      <c r="D66" s="114">
        <v>425.81333333333333</v>
      </c>
      <c r="E66" s="114">
        <v>214.71333333333334</v>
      </c>
      <c r="F66" s="114">
        <v>425.81333333333333</v>
      </c>
      <c r="G66" s="114">
        <v>361.94</v>
      </c>
      <c r="H66" s="114">
        <v>425.81333333333333</v>
      </c>
      <c r="I66" s="114">
        <v>425.81333333333333</v>
      </c>
      <c r="J66" s="114">
        <v>510.97666666666663</v>
      </c>
      <c r="K66" s="114">
        <v>510.97666666666663</v>
      </c>
      <c r="L66" s="114">
        <v>510.97666666666663</v>
      </c>
      <c r="M66" s="114">
        <v>468.39333333333337</v>
      </c>
      <c r="N66" s="114">
        <v>425.81333333333333</v>
      </c>
    </row>
    <row r="67" spans="2:14" x14ac:dyDescent="0.25">
      <c r="B67" s="101" t="s">
        <v>494</v>
      </c>
      <c r="C67" s="114">
        <v>204.50151041666663</v>
      </c>
      <c r="D67" s="114">
        <v>487.0846354166664</v>
      </c>
      <c r="E67" s="114">
        <v>255.62666666666669</v>
      </c>
      <c r="F67" s="114">
        <v>487.0846354166664</v>
      </c>
      <c r="G67" s="114">
        <v>414.02255208333332</v>
      </c>
      <c r="H67" s="114">
        <v>487.0846354166664</v>
      </c>
      <c r="I67" s="114">
        <v>487.0846354166664</v>
      </c>
      <c r="J67" s="114">
        <v>584.50166666666655</v>
      </c>
      <c r="K67" s="114">
        <v>584.50166666666655</v>
      </c>
      <c r="L67" s="114">
        <v>584.50166666666655</v>
      </c>
      <c r="M67" s="114">
        <v>535.79322916666672</v>
      </c>
      <c r="N67" s="114">
        <v>487.0846354166664</v>
      </c>
    </row>
  </sheetData>
  <mergeCells count="46">
    <mergeCell ref="AQ52:AQ63"/>
    <mergeCell ref="AQ1:AT1"/>
    <mergeCell ref="AS2:AT2"/>
    <mergeCell ref="AQ4:AQ15"/>
    <mergeCell ref="AQ16:AQ27"/>
    <mergeCell ref="AQ28:AQ39"/>
    <mergeCell ref="AQ40:AQ51"/>
    <mergeCell ref="AQ2:AQ3"/>
    <mergeCell ref="AR2:AR3"/>
    <mergeCell ref="A1:N1"/>
    <mergeCell ref="A2:A3"/>
    <mergeCell ref="B2:B3"/>
    <mergeCell ref="C2:D2"/>
    <mergeCell ref="E2:F2"/>
    <mergeCell ref="G2:H2"/>
    <mergeCell ref="L2:L3"/>
    <mergeCell ref="M2:M3"/>
    <mergeCell ref="N2:N3"/>
    <mergeCell ref="Q1:X1"/>
    <mergeCell ref="Q2:Q3"/>
    <mergeCell ref="R2:R3"/>
    <mergeCell ref="X2:X3"/>
    <mergeCell ref="V2:V3"/>
    <mergeCell ref="Q28:Q39"/>
    <mergeCell ref="Q40:Q51"/>
    <mergeCell ref="Q52:Q63"/>
    <mergeCell ref="W2:W3"/>
    <mergeCell ref="S2:S3"/>
    <mergeCell ref="T2:T3"/>
    <mergeCell ref="U2:U3"/>
    <mergeCell ref="Q4:Q15"/>
    <mergeCell ref="Q16:Q27"/>
    <mergeCell ref="AA52:AA63"/>
    <mergeCell ref="AA2:AA3"/>
    <mergeCell ref="AB2:AB3"/>
    <mergeCell ref="AA1:AN1"/>
    <mergeCell ref="AC2:AD2"/>
    <mergeCell ref="AE2:AF2"/>
    <mergeCell ref="AG2:AH2"/>
    <mergeCell ref="AI2:AJ2"/>
    <mergeCell ref="AK2:AL2"/>
    <mergeCell ref="AM2:AN2"/>
    <mergeCell ref="AA4:AA15"/>
    <mergeCell ref="AA16:AA27"/>
    <mergeCell ref="AA28:AA39"/>
    <mergeCell ref="AA40:AA5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5F4F8-82C4-4067-9628-A50DFCA1115F}">
  <dimension ref="B1:X69"/>
  <sheetViews>
    <sheetView topLeftCell="B16" zoomScale="80" zoomScaleNormal="80" workbookViewId="0">
      <selection activeCell="G23" sqref="G23:G25"/>
    </sheetView>
  </sheetViews>
  <sheetFormatPr baseColWidth="10" defaultColWidth="9.140625" defaultRowHeight="15" x14ac:dyDescent="0.25"/>
  <cols>
    <col min="1" max="1" width="0" hidden="1" customWidth="1"/>
    <col min="2" max="2" width="10.42578125" customWidth="1"/>
    <col min="3" max="3" width="11.85546875" customWidth="1"/>
    <col min="4" max="4" width="10.28515625" bestFit="1" customWidth="1"/>
    <col min="5" max="6" width="8.7109375" bestFit="1" customWidth="1"/>
    <col min="7" max="7" width="10.28515625" bestFit="1" customWidth="1"/>
    <col min="8" max="9" width="8.7109375" bestFit="1" customWidth="1"/>
    <col min="10" max="10" width="10.28515625" bestFit="1" customWidth="1"/>
    <col min="11" max="12" width="8.7109375" bestFit="1" customWidth="1"/>
    <col min="13" max="13" width="10.28515625" bestFit="1" customWidth="1"/>
    <col min="14" max="14" width="8.7109375" bestFit="1" customWidth="1"/>
    <col min="15" max="15" width="10.28515625" bestFit="1" customWidth="1"/>
    <col min="16" max="16" width="8.7109375" bestFit="1" customWidth="1"/>
    <col min="17" max="17" width="10.28515625" bestFit="1" customWidth="1"/>
    <col min="18" max="18" width="8.7109375" bestFit="1" customWidth="1"/>
    <col min="19" max="19" width="10.28515625" bestFit="1" customWidth="1"/>
    <col min="20" max="20" width="10.140625" customWidth="1"/>
    <col min="21" max="21" width="10.28515625" bestFit="1" customWidth="1"/>
    <col min="22" max="22" width="10.140625" customWidth="1"/>
    <col min="23" max="23" width="10.28515625" bestFit="1" customWidth="1"/>
    <col min="24" max="24" width="11.28515625" customWidth="1"/>
  </cols>
  <sheetData>
    <row r="1" spans="2:24" x14ac:dyDescent="0.25">
      <c r="B1" s="243" t="s">
        <v>0</v>
      </c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</row>
    <row r="2" spans="2:24" x14ac:dyDescent="0.25">
      <c r="B2" s="99"/>
      <c r="C2" s="99"/>
      <c r="D2" s="248" t="s">
        <v>469</v>
      </c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</row>
    <row r="3" spans="2:24" x14ac:dyDescent="0.25">
      <c r="B3" s="249" t="s">
        <v>1</v>
      </c>
      <c r="C3" s="249" t="s">
        <v>2</v>
      </c>
      <c r="D3" s="244" t="s">
        <v>3</v>
      </c>
      <c r="E3" s="245"/>
      <c r="F3" s="246"/>
      <c r="G3" s="247" t="s">
        <v>4</v>
      </c>
      <c r="H3" s="245"/>
      <c r="I3" s="246"/>
      <c r="J3" s="247" t="s">
        <v>5</v>
      </c>
      <c r="K3" s="245"/>
      <c r="L3" s="246"/>
      <c r="M3" s="247" t="s">
        <v>6</v>
      </c>
      <c r="N3" s="245"/>
      <c r="O3" s="247" t="s">
        <v>7</v>
      </c>
      <c r="P3" s="245"/>
      <c r="Q3" s="247" t="s">
        <v>8</v>
      </c>
      <c r="R3" s="245"/>
      <c r="S3" s="255" t="s">
        <v>9</v>
      </c>
      <c r="T3" s="256"/>
      <c r="U3" s="242" t="s">
        <v>10</v>
      </c>
      <c r="V3" s="242"/>
      <c r="W3" s="242" t="s">
        <v>11</v>
      </c>
      <c r="X3" s="242"/>
    </row>
    <row r="4" spans="2:24" x14ac:dyDescent="0.25">
      <c r="B4" s="252"/>
      <c r="C4" s="250"/>
      <c r="D4" s="249" t="s">
        <v>12</v>
      </c>
      <c r="E4" s="245" t="s">
        <v>13</v>
      </c>
      <c r="F4" s="246"/>
      <c r="G4" s="249" t="s">
        <v>12</v>
      </c>
      <c r="H4" s="247" t="s">
        <v>13</v>
      </c>
      <c r="I4" s="246"/>
      <c r="J4" s="249" t="s">
        <v>12</v>
      </c>
      <c r="K4" s="247" t="s">
        <v>13</v>
      </c>
      <c r="L4" s="246"/>
      <c r="M4" s="249" t="s">
        <v>12</v>
      </c>
      <c r="N4" s="253" t="s">
        <v>13</v>
      </c>
      <c r="O4" s="249" t="s">
        <v>12</v>
      </c>
      <c r="P4" s="253" t="s">
        <v>13</v>
      </c>
      <c r="Q4" s="249" t="s">
        <v>12</v>
      </c>
      <c r="R4" s="253" t="s">
        <v>13</v>
      </c>
      <c r="S4" s="249" t="s">
        <v>12</v>
      </c>
      <c r="T4" s="253" t="s">
        <v>13</v>
      </c>
      <c r="U4" s="249" t="s">
        <v>12</v>
      </c>
      <c r="V4" s="253" t="s">
        <v>13</v>
      </c>
      <c r="W4" s="249" t="s">
        <v>12</v>
      </c>
      <c r="X4" s="253" t="s">
        <v>13</v>
      </c>
    </row>
    <row r="5" spans="2:24" x14ac:dyDescent="0.25">
      <c r="B5" s="251"/>
      <c r="C5" s="251"/>
      <c r="D5" s="251"/>
      <c r="E5" s="3" t="s">
        <v>14</v>
      </c>
      <c r="F5" s="3" t="s">
        <v>15</v>
      </c>
      <c r="G5" s="251"/>
      <c r="H5" s="3" t="s">
        <v>14</v>
      </c>
      <c r="I5" s="3" t="s">
        <v>15</v>
      </c>
      <c r="J5" s="251"/>
      <c r="K5" s="3" t="s">
        <v>14</v>
      </c>
      <c r="L5" s="3" t="s">
        <v>15</v>
      </c>
      <c r="M5" s="251"/>
      <c r="N5" s="254"/>
      <c r="O5" s="251"/>
      <c r="P5" s="254"/>
      <c r="Q5" s="251"/>
      <c r="R5" s="254"/>
      <c r="S5" s="251"/>
      <c r="T5" s="254"/>
      <c r="U5" s="251"/>
      <c r="V5" s="254"/>
      <c r="W5" s="251"/>
      <c r="X5" s="254"/>
    </row>
    <row r="6" spans="2:24" x14ac:dyDescent="0.25">
      <c r="B6" s="1">
        <v>2016</v>
      </c>
      <c r="C6" s="1" t="s">
        <v>16</v>
      </c>
      <c r="D6" s="1" t="s">
        <v>51</v>
      </c>
      <c r="E6" s="1" t="s">
        <v>52</v>
      </c>
      <c r="F6" s="1" t="s">
        <v>53</v>
      </c>
      <c r="G6" s="1" t="s">
        <v>54</v>
      </c>
      <c r="H6" s="1" t="s">
        <v>55</v>
      </c>
      <c r="I6" s="1" t="s">
        <v>53</v>
      </c>
      <c r="J6" s="1" t="s">
        <v>56</v>
      </c>
      <c r="K6" s="1" t="s">
        <v>57</v>
      </c>
      <c r="L6" s="1" t="s">
        <v>53</v>
      </c>
      <c r="M6" s="1" t="s">
        <v>58</v>
      </c>
      <c r="N6" s="1" t="s">
        <v>53</v>
      </c>
      <c r="O6" s="1" t="s">
        <v>59</v>
      </c>
      <c r="P6" s="1" t="s">
        <v>60</v>
      </c>
      <c r="Q6" s="1" t="s">
        <v>61</v>
      </c>
      <c r="R6" s="1" t="s">
        <v>62</v>
      </c>
      <c r="S6" s="2" t="s">
        <v>59</v>
      </c>
      <c r="T6" s="2" t="s">
        <v>60</v>
      </c>
      <c r="U6" s="2" t="s">
        <v>69</v>
      </c>
      <c r="V6" s="2" t="s">
        <v>90</v>
      </c>
      <c r="W6" s="2" t="s">
        <v>58</v>
      </c>
      <c r="X6" s="2" t="s">
        <v>53</v>
      </c>
    </row>
    <row r="7" spans="2:24" x14ac:dyDescent="0.25">
      <c r="B7" s="1">
        <v>2016</v>
      </c>
      <c r="C7" s="1" t="s">
        <v>22</v>
      </c>
      <c r="D7" s="1" t="s">
        <v>51</v>
      </c>
      <c r="E7" s="1" t="s">
        <v>63</v>
      </c>
      <c r="F7" s="1" t="s">
        <v>64</v>
      </c>
      <c r="G7" s="1" t="s">
        <v>54</v>
      </c>
      <c r="H7" s="1" t="s">
        <v>65</v>
      </c>
      <c r="I7" s="1" t="s">
        <v>64</v>
      </c>
      <c r="J7" s="1" t="s">
        <v>56</v>
      </c>
      <c r="K7" s="1" t="s">
        <v>66</v>
      </c>
      <c r="L7" s="1" t="s">
        <v>64</v>
      </c>
      <c r="M7" s="1" t="s">
        <v>58</v>
      </c>
      <c r="N7" s="1" t="s">
        <v>64</v>
      </c>
      <c r="O7" s="1" t="s">
        <v>59</v>
      </c>
      <c r="P7" s="1" t="s">
        <v>67</v>
      </c>
      <c r="Q7" s="1" t="s">
        <v>61</v>
      </c>
      <c r="R7" s="1" t="s">
        <v>68</v>
      </c>
      <c r="S7" s="2" t="s">
        <v>59</v>
      </c>
      <c r="T7" s="2" t="s">
        <v>67</v>
      </c>
      <c r="U7" s="2" t="s">
        <v>69</v>
      </c>
      <c r="V7" s="2" t="s">
        <v>70</v>
      </c>
      <c r="W7" s="2" t="s">
        <v>58</v>
      </c>
      <c r="X7" s="1" t="s">
        <v>64</v>
      </c>
    </row>
    <row r="8" spans="2:24" x14ac:dyDescent="0.25">
      <c r="B8" s="1">
        <v>2016</v>
      </c>
      <c r="C8" s="1" t="s">
        <v>23</v>
      </c>
      <c r="D8" s="1" t="s">
        <v>92</v>
      </c>
      <c r="E8" s="1" t="s">
        <v>93</v>
      </c>
      <c r="F8" s="1" t="s">
        <v>94</v>
      </c>
      <c r="G8" s="1" t="s">
        <v>95</v>
      </c>
      <c r="H8" s="1" t="s">
        <v>96</v>
      </c>
      <c r="I8" s="1" t="s">
        <v>94</v>
      </c>
      <c r="J8" s="1" t="s">
        <v>97</v>
      </c>
      <c r="K8" s="1" t="s">
        <v>99</v>
      </c>
      <c r="L8" s="1" t="s">
        <v>94</v>
      </c>
      <c r="M8" s="1" t="s">
        <v>101</v>
      </c>
      <c r="N8" s="1" t="s">
        <v>94</v>
      </c>
      <c r="O8" s="1" t="s">
        <v>98</v>
      </c>
      <c r="P8" s="1" t="s">
        <v>100</v>
      </c>
      <c r="Q8" s="1" t="s">
        <v>102</v>
      </c>
      <c r="R8" s="1" t="s">
        <v>103</v>
      </c>
      <c r="S8" s="2" t="s">
        <v>98</v>
      </c>
      <c r="T8" s="2" t="s">
        <v>100</v>
      </c>
      <c r="U8" s="2" t="s">
        <v>104</v>
      </c>
      <c r="V8" s="2" t="s">
        <v>105</v>
      </c>
      <c r="W8" s="2" t="s">
        <v>101</v>
      </c>
      <c r="X8" s="2" t="s">
        <v>94</v>
      </c>
    </row>
    <row r="9" spans="2:24" x14ac:dyDescent="0.25">
      <c r="B9" s="1">
        <v>2016</v>
      </c>
      <c r="C9" s="1" t="s">
        <v>24</v>
      </c>
      <c r="D9" s="1" t="s">
        <v>92</v>
      </c>
      <c r="E9" s="1" t="s">
        <v>93</v>
      </c>
      <c r="F9" s="1" t="s">
        <v>94</v>
      </c>
      <c r="G9" s="1" t="s">
        <v>95</v>
      </c>
      <c r="H9" s="1" t="s">
        <v>96</v>
      </c>
      <c r="I9" s="1" t="s">
        <v>94</v>
      </c>
      <c r="J9" s="1" t="s">
        <v>97</v>
      </c>
      <c r="K9" s="1" t="s">
        <v>99</v>
      </c>
      <c r="L9" s="1" t="s">
        <v>94</v>
      </c>
      <c r="M9" s="1" t="s">
        <v>101</v>
      </c>
      <c r="N9" s="1" t="s">
        <v>94</v>
      </c>
      <c r="O9" s="1" t="s">
        <v>98</v>
      </c>
      <c r="P9" s="1" t="s">
        <v>100</v>
      </c>
      <c r="Q9" s="1" t="s">
        <v>102</v>
      </c>
      <c r="R9" s="1" t="s">
        <v>103</v>
      </c>
      <c r="S9" s="2" t="s">
        <v>98</v>
      </c>
      <c r="T9" s="2" t="s">
        <v>100</v>
      </c>
      <c r="U9" s="2" t="s">
        <v>104</v>
      </c>
      <c r="V9" s="2" t="s">
        <v>105</v>
      </c>
      <c r="W9" s="2" t="s">
        <v>101</v>
      </c>
      <c r="X9" s="2" t="s">
        <v>94</v>
      </c>
    </row>
    <row r="10" spans="2:24" x14ac:dyDescent="0.25">
      <c r="B10" s="1">
        <v>2016</v>
      </c>
      <c r="C10" s="1" t="s">
        <v>25</v>
      </c>
      <c r="D10" s="1" t="s">
        <v>92</v>
      </c>
      <c r="E10" s="1" t="s">
        <v>93</v>
      </c>
      <c r="F10" s="1" t="s">
        <v>94</v>
      </c>
      <c r="G10" s="1" t="s">
        <v>95</v>
      </c>
      <c r="H10" s="1" t="s">
        <v>96</v>
      </c>
      <c r="I10" s="1" t="s">
        <v>94</v>
      </c>
      <c r="J10" s="1" t="s">
        <v>97</v>
      </c>
      <c r="K10" s="1" t="s">
        <v>99</v>
      </c>
      <c r="L10" s="1" t="s">
        <v>94</v>
      </c>
      <c r="M10" s="1" t="s">
        <v>101</v>
      </c>
      <c r="N10" s="1" t="s">
        <v>94</v>
      </c>
      <c r="O10" s="1" t="s">
        <v>98</v>
      </c>
      <c r="P10" s="1" t="s">
        <v>100</v>
      </c>
      <c r="Q10" s="1" t="s">
        <v>102</v>
      </c>
      <c r="R10" s="1" t="s">
        <v>103</v>
      </c>
      <c r="S10" s="2" t="s">
        <v>98</v>
      </c>
      <c r="T10" s="2" t="s">
        <v>100</v>
      </c>
      <c r="U10" s="2" t="s">
        <v>104</v>
      </c>
      <c r="V10" s="2" t="s">
        <v>105</v>
      </c>
      <c r="W10" s="2" t="s">
        <v>101</v>
      </c>
      <c r="X10" s="1" t="s">
        <v>94</v>
      </c>
    </row>
    <row r="11" spans="2:24" x14ac:dyDescent="0.25">
      <c r="B11" s="1"/>
      <c r="C11" s="1"/>
      <c r="D11" s="33"/>
      <c r="E11" s="6" t="s">
        <v>26</v>
      </c>
      <c r="F11" s="6" t="s">
        <v>27</v>
      </c>
      <c r="G11" s="33"/>
      <c r="H11" s="6" t="s">
        <v>26</v>
      </c>
      <c r="I11" s="6" t="s">
        <v>27</v>
      </c>
      <c r="J11" s="33"/>
      <c r="K11" s="6" t="s">
        <v>26</v>
      </c>
      <c r="L11" s="6" t="s">
        <v>27</v>
      </c>
      <c r="M11" s="33"/>
      <c r="N11" s="6"/>
      <c r="O11" s="33"/>
      <c r="P11" s="6"/>
      <c r="Q11" s="33"/>
      <c r="R11" s="6"/>
      <c r="S11" s="33"/>
      <c r="T11" s="33"/>
      <c r="U11" s="33"/>
      <c r="V11" s="33"/>
      <c r="W11" s="33"/>
      <c r="X11" s="33"/>
    </row>
    <row r="12" spans="2:24" x14ac:dyDescent="0.25">
      <c r="B12" s="1">
        <v>2016</v>
      </c>
      <c r="C12" s="7" t="s">
        <v>28</v>
      </c>
      <c r="D12" s="17" t="s">
        <v>92</v>
      </c>
      <c r="E12" s="17" t="s">
        <v>93</v>
      </c>
      <c r="F12" s="17" t="s">
        <v>94</v>
      </c>
      <c r="G12" s="17" t="s">
        <v>95</v>
      </c>
      <c r="H12" s="17" t="s">
        <v>96</v>
      </c>
      <c r="I12" s="17" t="s">
        <v>94</v>
      </c>
      <c r="J12" s="17" t="s">
        <v>97</v>
      </c>
      <c r="K12" s="17" t="s">
        <v>99</v>
      </c>
      <c r="L12" s="17" t="s">
        <v>94</v>
      </c>
      <c r="M12" s="17" t="s">
        <v>101</v>
      </c>
      <c r="N12" s="17" t="s">
        <v>94</v>
      </c>
      <c r="O12" s="17" t="s">
        <v>98</v>
      </c>
      <c r="P12" s="17" t="s">
        <v>100</v>
      </c>
      <c r="Q12" s="17" t="s">
        <v>102</v>
      </c>
      <c r="R12" s="17" t="s">
        <v>103</v>
      </c>
      <c r="S12" s="17" t="s">
        <v>98</v>
      </c>
      <c r="T12" s="17" t="s">
        <v>100</v>
      </c>
      <c r="U12" s="14" t="s">
        <v>104</v>
      </c>
      <c r="V12" s="14" t="s">
        <v>105</v>
      </c>
      <c r="W12" s="14" t="s">
        <v>101</v>
      </c>
      <c r="X12" s="14" t="s">
        <v>94</v>
      </c>
    </row>
    <row r="13" spans="2:24" x14ac:dyDescent="0.25">
      <c r="B13" s="1">
        <v>2016</v>
      </c>
      <c r="C13" s="8" t="s">
        <v>29</v>
      </c>
      <c r="D13" s="18" t="s">
        <v>141</v>
      </c>
      <c r="E13" s="14" t="s">
        <v>142</v>
      </c>
      <c r="F13" s="17" t="s">
        <v>143</v>
      </c>
      <c r="G13" s="14" t="s">
        <v>144</v>
      </c>
      <c r="H13" s="17" t="s">
        <v>145</v>
      </c>
      <c r="I13" s="17" t="s">
        <v>143</v>
      </c>
      <c r="J13" s="14" t="s">
        <v>146</v>
      </c>
      <c r="K13" s="17" t="s">
        <v>147</v>
      </c>
      <c r="L13" s="17" t="s">
        <v>143</v>
      </c>
      <c r="M13" s="17" t="s">
        <v>148</v>
      </c>
      <c r="N13" s="17" t="s">
        <v>143</v>
      </c>
      <c r="O13" s="14" t="s">
        <v>149</v>
      </c>
      <c r="P13" s="17" t="s">
        <v>150</v>
      </c>
      <c r="Q13" s="14" t="s">
        <v>151</v>
      </c>
      <c r="R13" s="17" t="s">
        <v>152</v>
      </c>
      <c r="S13" s="14" t="s">
        <v>149</v>
      </c>
      <c r="T13" s="14" t="s">
        <v>150</v>
      </c>
      <c r="U13" s="14" t="s">
        <v>153</v>
      </c>
      <c r="V13" s="14" t="s">
        <v>154</v>
      </c>
      <c r="W13" s="14" t="s">
        <v>148</v>
      </c>
      <c r="X13" s="14" t="s">
        <v>143</v>
      </c>
    </row>
    <row r="14" spans="2:24" x14ac:dyDescent="0.25">
      <c r="B14" s="7">
        <v>2016</v>
      </c>
      <c r="C14" s="24" t="s">
        <v>30</v>
      </c>
      <c r="D14" s="17" t="s">
        <v>17</v>
      </c>
      <c r="E14" s="17" t="s">
        <v>18</v>
      </c>
      <c r="F14" s="17" t="s">
        <v>19</v>
      </c>
      <c r="G14" s="17" t="s">
        <v>20</v>
      </c>
      <c r="H14" s="17" t="s">
        <v>21</v>
      </c>
      <c r="I14" s="17" t="s">
        <v>19</v>
      </c>
      <c r="J14" s="14" t="s">
        <v>169</v>
      </c>
      <c r="K14" s="14" t="s">
        <v>170</v>
      </c>
      <c r="L14" s="17" t="s">
        <v>19</v>
      </c>
      <c r="M14" s="17" t="s">
        <v>171</v>
      </c>
      <c r="N14" s="17" t="s">
        <v>19</v>
      </c>
      <c r="O14" s="14" t="s">
        <v>172</v>
      </c>
      <c r="P14" s="17" t="s">
        <v>173</v>
      </c>
      <c r="Q14" s="14" t="s">
        <v>174</v>
      </c>
      <c r="R14" s="17" t="s">
        <v>175</v>
      </c>
      <c r="S14" s="14" t="s">
        <v>172</v>
      </c>
      <c r="T14" s="17" t="s">
        <v>173</v>
      </c>
      <c r="U14" s="14" t="s">
        <v>176</v>
      </c>
      <c r="V14" s="14" t="s">
        <v>177</v>
      </c>
      <c r="W14" s="14" t="s">
        <v>171</v>
      </c>
      <c r="X14" s="14" t="s">
        <v>19</v>
      </c>
    </row>
    <row r="15" spans="2:24" x14ac:dyDescent="0.25">
      <c r="B15" s="7">
        <v>2016</v>
      </c>
      <c r="C15" s="24" t="s">
        <v>31</v>
      </c>
      <c r="D15" s="14" t="s">
        <v>17</v>
      </c>
      <c r="E15" s="14" t="s">
        <v>18</v>
      </c>
      <c r="F15" s="17" t="s">
        <v>19</v>
      </c>
      <c r="G15" s="14" t="s">
        <v>20</v>
      </c>
      <c r="H15" s="14" t="s">
        <v>21</v>
      </c>
      <c r="I15" s="17" t="s">
        <v>19</v>
      </c>
      <c r="J15" s="14" t="s">
        <v>169</v>
      </c>
      <c r="K15" s="17" t="s">
        <v>170</v>
      </c>
      <c r="L15" s="17" t="s">
        <v>19</v>
      </c>
      <c r="M15" s="17" t="s">
        <v>171</v>
      </c>
      <c r="N15" s="17" t="s">
        <v>19</v>
      </c>
      <c r="O15" s="14" t="s">
        <v>172</v>
      </c>
      <c r="P15" s="17" t="s">
        <v>173</v>
      </c>
      <c r="Q15" s="14" t="s">
        <v>174</v>
      </c>
      <c r="R15" s="17" t="s">
        <v>175</v>
      </c>
      <c r="S15" s="14" t="s">
        <v>172</v>
      </c>
      <c r="T15" s="14" t="s">
        <v>173</v>
      </c>
      <c r="U15" s="14" t="s">
        <v>176</v>
      </c>
      <c r="V15" s="14" t="s">
        <v>177</v>
      </c>
      <c r="W15" s="14" t="s">
        <v>171</v>
      </c>
      <c r="X15" s="14" t="s">
        <v>19</v>
      </c>
    </row>
    <row r="16" spans="2:24" x14ac:dyDescent="0.25">
      <c r="B16" s="7">
        <v>2016</v>
      </c>
      <c r="C16" s="17" t="s">
        <v>32</v>
      </c>
      <c r="D16" s="14" t="s">
        <v>17</v>
      </c>
      <c r="E16" s="14" t="s">
        <v>18</v>
      </c>
      <c r="F16" s="17" t="s">
        <v>19</v>
      </c>
      <c r="G16" s="14" t="s">
        <v>20</v>
      </c>
      <c r="H16" s="17" t="s">
        <v>21</v>
      </c>
      <c r="I16" s="17" t="s">
        <v>19</v>
      </c>
      <c r="J16" s="14" t="s">
        <v>169</v>
      </c>
      <c r="K16" s="17" t="s">
        <v>170</v>
      </c>
      <c r="L16" s="17" t="s">
        <v>19</v>
      </c>
      <c r="M16" s="17" t="s">
        <v>171</v>
      </c>
      <c r="N16" s="17" t="s">
        <v>19</v>
      </c>
      <c r="O16" s="14" t="s">
        <v>172</v>
      </c>
      <c r="P16" s="14" t="s">
        <v>173</v>
      </c>
      <c r="Q16" s="14" t="s">
        <v>174</v>
      </c>
      <c r="R16" s="17" t="s">
        <v>175</v>
      </c>
      <c r="S16" s="14" t="s">
        <v>172</v>
      </c>
      <c r="T16" s="14" t="s">
        <v>173</v>
      </c>
      <c r="U16" s="14" t="s">
        <v>176</v>
      </c>
      <c r="V16" s="14" t="s">
        <v>177</v>
      </c>
      <c r="W16" s="14" t="s">
        <v>171</v>
      </c>
      <c r="X16" s="14" t="s">
        <v>19</v>
      </c>
    </row>
    <row r="17" spans="2:24" x14ac:dyDescent="0.25">
      <c r="B17" s="7">
        <v>2016</v>
      </c>
      <c r="C17" s="17" t="s">
        <v>33</v>
      </c>
      <c r="D17" s="14" t="s">
        <v>17</v>
      </c>
      <c r="E17" s="17" t="s">
        <v>18</v>
      </c>
      <c r="F17" s="17" t="s">
        <v>19</v>
      </c>
      <c r="G17" s="14" t="s">
        <v>20</v>
      </c>
      <c r="H17" s="17" t="s">
        <v>21</v>
      </c>
      <c r="I17" s="17" t="s">
        <v>19</v>
      </c>
      <c r="J17" s="14" t="s">
        <v>169</v>
      </c>
      <c r="K17" s="17" t="s">
        <v>170</v>
      </c>
      <c r="L17" s="17" t="s">
        <v>19</v>
      </c>
      <c r="M17" s="17" t="s">
        <v>171</v>
      </c>
      <c r="N17" s="17" t="s">
        <v>19</v>
      </c>
      <c r="O17" s="14" t="s">
        <v>172</v>
      </c>
      <c r="P17" s="17" t="s">
        <v>173</v>
      </c>
      <c r="Q17" s="14" t="s">
        <v>174</v>
      </c>
      <c r="R17" s="17" t="s">
        <v>175</v>
      </c>
      <c r="S17" s="14" t="s">
        <v>172</v>
      </c>
      <c r="T17" s="17" t="s">
        <v>173</v>
      </c>
      <c r="U17" s="14" t="s">
        <v>176</v>
      </c>
      <c r="V17" s="14" t="s">
        <v>177</v>
      </c>
      <c r="W17" s="14" t="s">
        <v>171</v>
      </c>
      <c r="X17" s="14" t="s">
        <v>19</v>
      </c>
    </row>
    <row r="18" spans="2:24" x14ac:dyDescent="0.25">
      <c r="B18" s="8">
        <v>2016</v>
      </c>
      <c r="C18" s="17" t="s">
        <v>34</v>
      </c>
      <c r="D18" s="14" t="s">
        <v>17</v>
      </c>
      <c r="E18" s="14" t="s">
        <v>18</v>
      </c>
      <c r="F18" s="35" t="s">
        <v>19</v>
      </c>
      <c r="G18" s="36" t="s">
        <v>20</v>
      </c>
      <c r="H18" s="36" t="s">
        <v>21</v>
      </c>
      <c r="I18" s="35" t="s">
        <v>19</v>
      </c>
      <c r="J18" s="36" t="s">
        <v>169</v>
      </c>
      <c r="K18" s="20" t="s">
        <v>170</v>
      </c>
      <c r="L18" s="35" t="s">
        <v>19</v>
      </c>
      <c r="M18" s="37" t="s">
        <v>171</v>
      </c>
      <c r="N18" s="35" t="s">
        <v>19</v>
      </c>
      <c r="O18" s="36" t="s">
        <v>172</v>
      </c>
      <c r="P18" s="20" t="s">
        <v>173</v>
      </c>
      <c r="Q18" t="s">
        <v>174</v>
      </c>
      <c r="R18" s="14" t="s">
        <v>175</v>
      </c>
      <c r="S18" s="14" t="s">
        <v>172</v>
      </c>
      <c r="T18" s="14" t="s">
        <v>173</v>
      </c>
      <c r="U18" s="14" t="s">
        <v>176</v>
      </c>
      <c r="V18" s="14" t="s">
        <v>177</v>
      </c>
      <c r="W18" s="14" t="s">
        <v>171</v>
      </c>
      <c r="X18" s="14" t="s">
        <v>19</v>
      </c>
    </row>
    <row r="19" spans="2:24" x14ac:dyDescent="0.25">
      <c r="B19" s="2">
        <v>2017</v>
      </c>
      <c r="C19" s="31" t="s">
        <v>16</v>
      </c>
      <c r="D19" s="27" t="s">
        <v>17</v>
      </c>
      <c r="E19" s="4" t="s">
        <v>192</v>
      </c>
      <c r="F19" s="4" t="s">
        <v>193</v>
      </c>
      <c r="G19" s="40" t="s">
        <v>20</v>
      </c>
      <c r="H19" s="5" t="s">
        <v>194</v>
      </c>
      <c r="I19" s="4" t="s">
        <v>193</v>
      </c>
      <c r="J19" s="40" t="s">
        <v>169</v>
      </c>
      <c r="K19" s="5" t="s">
        <v>195</v>
      </c>
      <c r="L19" s="4" t="s">
        <v>193</v>
      </c>
      <c r="M19" s="38" t="s">
        <v>171</v>
      </c>
      <c r="N19" s="4" t="s">
        <v>193</v>
      </c>
      <c r="O19" s="5" t="s">
        <v>172</v>
      </c>
      <c r="P19" s="5" t="s">
        <v>196</v>
      </c>
      <c r="Q19" s="40" t="s">
        <v>174</v>
      </c>
      <c r="R19" s="5" t="s">
        <v>197</v>
      </c>
      <c r="S19" s="16" t="s">
        <v>172</v>
      </c>
      <c r="T19" s="16" t="s">
        <v>196</v>
      </c>
      <c r="U19" s="40" t="s">
        <v>176</v>
      </c>
      <c r="V19" s="5" t="s">
        <v>198</v>
      </c>
      <c r="W19" s="16" t="s">
        <v>171</v>
      </c>
      <c r="X19" s="16" t="s">
        <v>193</v>
      </c>
    </row>
    <row r="20" spans="2:24" x14ac:dyDescent="0.25">
      <c r="B20" s="9"/>
      <c r="C20" s="17"/>
      <c r="D20" s="21"/>
      <c r="E20" s="22" t="s">
        <v>35</v>
      </c>
      <c r="F20" s="22" t="s">
        <v>36</v>
      </c>
      <c r="G20" s="21"/>
      <c r="H20" s="22" t="s">
        <v>35</v>
      </c>
      <c r="I20" s="22" t="s">
        <v>36</v>
      </c>
      <c r="J20" s="21"/>
      <c r="K20" s="22" t="s">
        <v>35</v>
      </c>
      <c r="L20" s="22" t="s">
        <v>36</v>
      </c>
      <c r="M20" s="21"/>
      <c r="N20" s="22"/>
      <c r="O20" s="21"/>
      <c r="P20" s="22"/>
      <c r="Q20" s="21"/>
      <c r="R20" s="22"/>
      <c r="S20" s="21"/>
      <c r="T20" s="21"/>
      <c r="U20" s="21"/>
      <c r="V20" s="21"/>
      <c r="W20" s="21"/>
      <c r="X20" s="21"/>
    </row>
    <row r="21" spans="2:24" x14ac:dyDescent="0.25">
      <c r="B21" s="9">
        <v>2017</v>
      </c>
      <c r="C21" s="17" t="s">
        <v>22</v>
      </c>
      <c r="D21" s="14" t="s">
        <v>17</v>
      </c>
      <c r="E21" s="14" t="s">
        <v>192</v>
      </c>
      <c r="F21" s="14" t="s">
        <v>193</v>
      </c>
      <c r="G21" s="14" t="s">
        <v>20</v>
      </c>
      <c r="H21" s="14" t="s">
        <v>194</v>
      </c>
      <c r="I21" s="14" t="s">
        <v>193</v>
      </c>
      <c r="J21" s="14" t="s">
        <v>169</v>
      </c>
      <c r="K21" s="14" t="s">
        <v>195</v>
      </c>
      <c r="L21" s="14" t="s">
        <v>193</v>
      </c>
      <c r="M21" s="14" t="s">
        <v>171</v>
      </c>
      <c r="N21" s="14" t="s">
        <v>193</v>
      </c>
      <c r="O21" s="14" t="s">
        <v>172</v>
      </c>
      <c r="P21" s="14" t="s">
        <v>196</v>
      </c>
      <c r="Q21" s="14" t="s">
        <v>174</v>
      </c>
      <c r="R21" s="14" t="s">
        <v>197</v>
      </c>
      <c r="S21" s="14" t="s">
        <v>172</v>
      </c>
      <c r="T21" s="14" t="s">
        <v>196</v>
      </c>
      <c r="U21" s="14" t="s">
        <v>176</v>
      </c>
      <c r="V21" s="14" t="s">
        <v>198</v>
      </c>
      <c r="W21" s="14" t="s">
        <v>171</v>
      </c>
      <c r="X21" s="14" t="s">
        <v>193</v>
      </c>
    </row>
    <row r="22" spans="2:24" x14ac:dyDescent="0.25">
      <c r="B22" s="9">
        <v>2017</v>
      </c>
      <c r="C22" s="17" t="s">
        <v>23</v>
      </c>
      <c r="D22" s="14" t="s">
        <v>17</v>
      </c>
      <c r="E22" s="14" t="s">
        <v>192</v>
      </c>
      <c r="F22" s="17" t="s">
        <v>193</v>
      </c>
      <c r="G22" s="14" t="s">
        <v>20</v>
      </c>
      <c r="H22" s="14" t="s">
        <v>194</v>
      </c>
      <c r="I22" s="17" t="s">
        <v>193</v>
      </c>
      <c r="J22" s="14" t="s">
        <v>169</v>
      </c>
      <c r="K22" s="14" t="s">
        <v>195</v>
      </c>
      <c r="L22" s="17" t="s">
        <v>193</v>
      </c>
      <c r="M22" s="14" t="s">
        <v>171</v>
      </c>
      <c r="N22" s="17" t="s">
        <v>193</v>
      </c>
      <c r="O22" s="14" t="s">
        <v>172</v>
      </c>
      <c r="P22" s="14" t="s">
        <v>196</v>
      </c>
      <c r="Q22" s="14" t="s">
        <v>174</v>
      </c>
      <c r="R22" s="14" t="s">
        <v>197</v>
      </c>
      <c r="S22" s="14" t="s">
        <v>172</v>
      </c>
      <c r="T22" s="14" t="s">
        <v>196</v>
      </c>
      <c r="U22" s="14" t="s">
        <v>176</v>
      </c>
      <c r="V22" s="14" t="s">
        <v>198</v>
      </c>
      <c r="W22" s="14" t="s">
        <v>171</v>
      </c>
      <c r="X22" s="14" t="s">
        <v>193</v>
      </c>
    </row>
    <row r="23" spans="2:24" x14ac:dyDescent="0.25">
      <c r="B23" s="9">
        <v>2017</v>
      </c>
      <c r="C23" s="17" t="s">
        <v>24</v>
      </c>
      <c r="D23" s="14" t="s">
        <v>199</v>
      </c>
      <c r="E23" s="17" t="s">
        <v>200</v>
      </c>
      <c r="F23" s="17" t="s">
        <v>201</v>
      </c>
      <c r="G23" s="14" t="s">
        <v>202</v>
      </c>
      <c r="H23" s="14" t="s">
        <v>203</v>
      </c>
      <c r="I23" s="17" t="s">
        <v>201</v>
      </c>
      <c r="J23" s="14" t="s">
        <v>204</v>
      </c>
      <c r="K23" s="14" t="s">
        <v>205</v>
      </c>
      <c r="L23" s="17" t="s">
        <v>201</v>
      </c>
      <c r="M23" s="14" t="s">
        <v>206</v>
      </c>
      <c r="N23" s="17" t="s">
        <v>201</v>
      </c>
      <c r="O23" s="14" t="s">
        <v>207</v>
      </c>
      <c r="P23" s="14" t="s">
        <v>208</v>
      </c>
      <c r="Q23" s="14" t="s">
        <v>209</v>
      </c>
      <c r="R23" s="14" t="s">
        <v>210</v>
      </c>
      <c r="S23" s="14" t="s">
        <v>207</v>
      </c>
      <c r="T23" s="14" t="s">
        <v>208</v>
      </c>
      <c r="U23" s="14" t="s">
        <v>211</v>
      </c>
      <c r="V23" s="14" t="s">
        <v>212</v>
      </c>
      <c r="W23" s="14" t="s">
        <v>206</v>
      </c>
      <c r="X23" s="17" t="s">
        <v>201</v>
      </c>
    </row>
    <row r="24" spans="2:24" x14ac:dyDescent="0.25">
      <c r="B24" s="9">
        <v>2017</v>
      </c>
      <c r="C24" s="17" t="s">
        <v>25</v>
      </c>
      <c r="D24" s="14" t="s">
        <v>227</v>
      </c>
      <c r="E24" s="14" t="s">
        <v>200</v>
      </c>
      <c r="F24" s="17" t="s">
        <v>201</v>
      </c>
      <c r="G24" s="14" t="s">
        <v>202</v>
      </c>
      <c r="H24" s="14" t="s">
        <v>203</v>
      </c>
      <c r="I24" s="17" t="s">
        <v>201</v>
      </c>
      <c r="J24" s="14" t="s">
        <v>204</v>
      </c>
      <c r="K24" s="14" t="s">
        <v>205</v>
      </c>
      <c r="L24" s="17" t="s">
        <v>201</v>
      </c>
      <c r="M24" s="14" t="s">
        <v>206</v>
      </c>
      <c r="N24" s="17" t="s">
        <v>201</v>
      </c>
      <c r="O24" s="14" t="s">
        <v>207</v>
      </c>
      <c r="P24" s="14" t="s">
        <v>228</v>
      </c>
      <c r="Q24" s="14" t="s">
        <v>209</v>
      </c>
      <c r="R24" s="14" t="s">
        <v>210</v>
      </c>
      <c r="S24" s="14" t="s">
        <v>207</v>
      </c>
      <c r="T24" s="14" t="s">
        <v>228</v>
      </c>
      <c r="U24" s="14" t="s">
        <v>229</v>
      </c>
      <c r="V24" s="14" t="s">
        <v>212</v>
      </c>
      <c r="W24" s="14" t="s">
        <v>206</v>
      </c>
      <c r="X24" s="14" t="s">
        <v>201</v>
      </c>
    </row>
    <row r="25" spans="2:24" x14ac:dyDescent="0.25">
      <c r="B25" s="9">
        <v>2017</v>
      </c>
      <c r="C25" s="17" t="s">
        <v>28</v>
      </c>
      <c r="D25" s="13" t="s">
        <v>227</v>
      </c>
      <c r="E25" s="1" t="s">
        <v>200</v>
      </c>
      <c r="F25" s="1" t="s">
        <v>201</v>
      </c>
      <c r="G25" s="14" t="s">
        <v>202</v>
      </c>
      <c r="H25" s="14" t="s">
        <v>203</v>
      </c>
      <c r="I25" s="1" t="s">
        <v>201</v>
      </c>
      <c r="J25" s="14" t="s">
        <v>204</v>
      </c>
      <c r="K25" s="14" t="s">
        <v>205</v>
      </c>
      <c r="L25" s="1" t="s">
        <v>201</v>
      </c>
      <c r="M25" s="14" t="s">
        <v>206</v>
      </c>
      <c r="N25" s="1" t="s">
        <v>201</v>
      </c>
      <c r="O25" s="14" t="s">
        <v>207</v>
      </c>
      <c r="P25" s="14" t="s">
        <v>228</v>
      </c>
      <c r="Q25" s="14" t="s">
        <v>209</v>
      </c>
      <c r="R25" s="14" t="s">
        <v>210</v>
      </c>
      <c r="S25" s="14" t="s">
        <v>207</v>
      </c>
      <c r="T25" s="14" t="s">
        <v>228</v>
      </c>
      <c r="U25" s="14" t="s">
        <v>229</v>
      </c>
      <c r="V25" s="14" t="s">
        <v>212</v>
      </c>
      <c r="W25" s="14" t="s">
        <v>206</v>
      </c>
      <c r="X25" s="14" t="s">
        <v>201</v>
      </c>
    </row>
    <row r="26" spans="2:24" x14ac:dyDescent="0.25">
      <c r="B26" s="9">
        <v>2017</v>
      </c>
      <c r="C26" s="17" t="s">
        <v>29</v>
      </c>
      <c r="D26" t="s">
        <v>227</v>
      </c>
      <c r="E26" t="s">
        <v>200</v>
      </c>
      <c r="F26" s="1" t="s">
        <v>201</v>
      </c>
      <c r="G26" s="23" t="s">
        <v>202</v>
      </c>
      <c r="H26" s="2" t="s">
        <v>203</v>
      </c>
      <c r="I26" s="1" t="s">
        <v>201</v>
      </c>
      <c r="J26" t="s">
        <v>204</v>
      </c>
      <c r="K26" s="14" t="s">
        <v>205</v>
      </c>
      <c r="L26" s="1" t="s">
        <v>201</v>
      </c>
      <c r="M26" s="14" t="s">
        <v>206</v>
      </c>
      <c r="N26" s="1" t="s">
        <v>201</v>
      </c>
      <c r="O26" s="23" t="s">
        <v>207</v>
      </c>
      <c r="P26" s="2" t="s">
        <v>228</v>
      </c>
      <c r="Q26" t="s">
        <v>209</v>
      </c>
      <c r="R26" s="14" t="s">
        <v>210</v>
      </c>
      <c r="S26" s="23" t="s">
        <v>207</v>
      </c>
      <c r="T26" s="2" t="s">
        <v>228</v>
      </c>
      <c r="U26" s="23" t="s">
        <v>229</v>
      </c>
      <c r="V26" s="2" t="s">
        <v>212</v>
      </c>
      <c r="W26" s="14" t="s">
        <v>206</v>
      </c>
      <c r="X26" s="1" t="s">
        <v>201</v>
      </c>
    </row>
    <row r="27" spans="2:24" x14ac:dyDescent="0.25">
      <c r="B27" s="9"/>
      <c r="C27" s="17"/>
      <c r="D27" s="21"/>
      <c r="E27" s="22" t="s">
        <v>37</v>
      </c>
      <c r="F27" s="22" t="s">
        <v>38</v>
      </c>
      <c r="G27" s="21"/>
      <c r="H27" s="22" t="s">
        <v>37</v>
      </c>
      <c r="I27" s="22" t="s">
        <v>38</v>
      </c>
      <c r="J27" s="21"/>
      <c r="K27" s="22" t="s">
        <v>37</v>
      </c>
      <c r="L27" s="22" t="s">
        <v>38</v>
      </c>
      <c r="M27" s="21"/>
      <c r="N27" s="22"/>
      <c r="O27" s="21"/>
      <c r="P27" s="22"/>
      <c r="Q27" s="21"/>
      <c r="R27" s="22"/>
      <c r="S27" s="21"/>
      <c r="T27" s="21"/>
      <c r="U27" s="21"/>
      <c r="V27" s="21"/>
      <c r="W27" s="21"/>
      <c r="X27" s="21"/>
    </row>
    <row r="28" spans="2:24" x14ac:dyDescent="0.25">
      <c r="B28" s="2">
        <v>2017</v>
      </c>
      <c r="C28" s="25" t="s">
        <v>30</v>
      </c>
      <c r="D28" s="14" t="s">
        <v>227</v>
      </c>
      <c r="E28" s="14" t="s">
        <v>230</v>
      </c>
      <c r="F28" s="14" t="s">
        <v>231</v>
      </c>
      <c r="G28" s="14" t="s">
        <v>202</v>
      </c>
      <c r="H28" s="14" t="s">
        <v>232</v>
      </c>
      <c r="I28" s="14" t="s">
        <v>231</v>
      </c>
      <c r="J28" s="14" t="s">
        <v>204</v>
      </c>
      <c r="K28" s="14" t="s">
        <v>233</v>
      </c>
      <c r="L28" s="14" t="s">
        <v>231</v>
      </c>
      <c r="M28" s="14" t="s">
        <v>206</v>
      </c>
      <c r="N28" s="14" t="s">
        <v>231</v>
      </c>
      <c r="O28" s="14" t="s">
        <v>207</v>
      </c>
      <c r="P28" s="14" t="s">
        <v>234</v>
      </c>
      <c r="Q28" s="14" t="s">
        <v>209</v>
      </c>
      <c r="R28" s="14" t="s">
        <v>235</v>
      </c>
      <c r="S28" s="14" t="s">
        <v>207</v>
      </c>
      <c r="T28" s="14" t="s">
        <v>234</v>
      </c>
      <c r="U28" s="14" t="s">
        <v>229</v>
      </c>
      <c r="V28" s="14" t="s">
        <v>236</v>
      </c>
      <c r="W28" s="14" t="s">
        <v>206</v>
      </c>
      <c r="X28" s="14" t="s">
        <v>231</v>
      </c>
    </row>
    <row r="29" spans="2:24" x14ac:dyDescent="0.25">
      <c r="B29" s="2">
        <v>2017</v>
      </c>
      <c r="C29" s="7" t="s">
        <v>31</v>
      </c>
      <c r="D29" s="14" t="s">
        <v>227</v>
      </c>
      <c r="E29" s="14" t="s">
        <v>230</v>
      </c>
      <c r="F29" s="17" t="s">
        <v>231</v>
      </c>
      <c r="G29" s="14" t="s">
        <v>202</v>
      </c>
      <c r="H29" s="14" t="s">
        <v>232</v>
      </c>
      <c r="I29" s="17" t="s">
        <v>231</v>
      </c>
      <c r="J29" s="14" t="s">
        <v>204</v>
      </c>
      <c r="K29" s="14" t="s">
        <v>233</v>
      </c>
      <c r="L29" s="17" t="s">
        <v>231</v>
      </c>
      <c r="M29" s="14" t="s">
        <v>206</v>
      </c>
      <c r="N29" s="17" t="s">
        <v>231</v>
      </c>
      <c r="O29" s="14" t="s">
        <v>207</v>
      </c>
      <c r="P29" s="14" t="s">
        <v>234</v>
      </c>
      <c r="Q29" s="14" t="s">
        <v>209</v>
      </c>
      <c r="R29" s="14" t="s">
        <v>235</v>
      </c>
      <c r="S29" s="14" t="s">
        <v>207</v>
      </c>
      <c r="T29" s="14" t="s">
        <v>234</v>
      </c>
      <c r="U29" s="14" t="s">
        <v>229</v>
      </c>
      <c r="V29" s="14" t="s">
        <v>236</v>
      </c>
      <c r="W29" s="14" t="s">
        <v>206</v>
      </c>
      <c r="X29" s="17" t="s">
        <v>231</v>
      </c>
    </row>
    <row r="30" spans="2:24" x14ac:dyDescent="0.25">
      <c r="B30" s="2">
        <v>2017</v>
      </c>
      <c r="C30" s="7" t="s">
        <v>32</v>
      </c>
      <c r="D30" s="14" t="s">
        <v>227</v>
      </c>
      <c r="E30" s="14" t="s">
        <v>230</v>
      </c>
      <c r="F30" s="17" t="s">
        <v>231</v>
      </c>
      <c r="G30" s="14" t="s">
        <v>202</v>
      </c>
      <c r="H30" s="14" t="s">
        <v>232</v>
      </c>
      <c r="I30" s="17" t="s">
        <v>231</v>
      </c>
      <c r="J30" s="14" t="s">
        <v>204</v>
      </c>
      <c r="K30" s="14" t="s">
        <v>233</v>
      </c>
      <c r="L30" s="17" t="s">
        <v>231</v>
      </c>
      <c r="M30" s="14" t="s">
        <v>206</v>
      </c>
      <c r="N30" s="17" t="s">
        <v>231</v>
      </c>
      <c r="O30" s="14" t="s">
        <v>207</v>
      </c>
      <c r="P30" s="14" t="s">
        <v>234</v>
      </c>
      <c r="Q30" s="14" t="s">
        <v>209</v>
      </c>
      <c r="R30" s="14" t="s">
        <v>235</v>
      </c>
      <c r="S30" s="14" t="s">
        <v>207</v>
      </c>
      <c r="T30" s="14" t="s">
        <v>234</v>
      </c>
      <c r="U30" s="14" t="s">
        <v>229</v>
      </c>
      <c r="V30" s="14" t="s">
        <v>236</v>
      </c>
      <c r="W30" s="14" t="s">
        <v>206</v>
      </c>
      <c r="X30" s="17" t="s">
        <v>231</v>
      </c>
    </row>
    <row r="31" spans="2:24" x14ac:dyDescent="0.25">
      <c r="B31" s="2">
        <v>2017</v>
      </c>
      <c r="C31" s="7" t="s">
        <v>33</v>
      </c>
      <c r="D31" s="14" t="s">
        <v>227</v>
      </c>
      <c r="E31" s="14" t="s">
        <v>230</v>
      </c>
      <c r="F31" s="17" t="s">
        <v>231</v>
      </c>
      <c r="G31" s="14" t="s">
        <v>202</v>
      </c>
      <c r="H31" s="14" t="s">
        <v>232</v>
      </c>
      <c r="I31" s="17" t="s">
        <v>231</v>
      </c>
      <c r="J31" s="14" t="s">
        <v>204</v>
      </c>
      <c r="K31" s="14" t="s">
        <v>233</v>
      </c>
      <c r="L31" s="17" t="s">
        <v>231</v>
      </c>
      <c r="M31" s="14" t="s">
        <v>206</v>
      </c>
      <c r="N31" s="17" t="s">
        <v>231</v>
      </c>
      <c r="O31" s="14" t="s">
        <v>207</v>
      </c>
      <c r="P31" s="14" t="s">
        <v>234</v>
      </c>
      <c r="Q31" s="14" t="s">
        <v>209</v>
      </c>
      <c r="R31" s="14" t="s">
        <v>235</v>
      </c>
      <c r="S31" s="14" t="s">
        <v>207</v>
      </c>
      <c r="T31" s="14" t="s">
        <v>234</v>
      </c>
      <c r="U31" s="14" t="s">
        <v>229</v>
      </c>
      <c r="V31" s="14" t="s">
        <v>236</v>
      </c>
      <c r="W31" s="14" t="s">
        <v>206</v>
      </c>
      <c r="X31" s="17" t="s">
        <v>231</v>
      </c>
    </row>
    <row r="32" spans="2:24" x14ac:dyDescent="0.25">
      <c r="B32" s="2">
        <v>2017</v>
      </c>
      <c r="C32" s="7" t="s">
        <v>34</v>
      </c>
      <c r="D32" s="14" t="s">
        <v>227</v>
      </c>
      <c r="E32" s="14" t="s">
        <v>230</v>
      </c>
      <c r="F32" s="17" t="s">
        <v>231</v>
      </c>
      <c r="G32" s="14" t="s">
        <v>202</v>
      </c>
      <c r="H32" s="14" t="s">
        <v>232</v>
      </c>
      <c r="I32" s="17" t="s">
        <v>231</v>
      </c>
      <c r="J32" s="14" t="s">
        <v>204</v>
      </c>
      <c r="K32" s="14" t="s">
        <v>233</v>
      </c>
      <c r="L32" s="17" t="s">
        <v>231</v>
      </c>
      <c r="M32" s="14" t="s">
        <v>206</v>
      </c>
      <c r="N32" s="17" t="s">
        <v>231</v>
      </c>
      <c r="O32" s="14" t="s">
        <v>207</v>
      </c>
      <c r="P32" s="14" t="s">
        <v>234</v>
      </c>
      <c r="Q32" s="14" t="s">
        <v>209</v>
      </c>
      <c r="R32" s="14" t="s">
        <v>235</v>
      </c>
      <c r="S32" s="14" t="s">
        <v>207</v>
      </c>
      <c r="T32" s="14" t="s">
        <v>234</v>
      </c>
      <c r="U32" s="14" t="s">
        <v>229</v>
      </c>
      <c r="V32" s="14" t="s">
        <v>236</v>
      </c>
      <c r="W32" s="14" t="s">
        <v>206</v>
      </c>
      <c r="X32" s="17" t="s">
        <v>231</v>
      </c>
    </row>
    <row r="33" spans="2:24" x14ac:dyDescent="0.25">
      <c r="B33" s="2">
        <v>2018</v>
      </c>
      <c r="C33" s="7" t="s">
        <v>16</v>
      </c>
      <c r="D33" s="14" t="s">
        <v>227</v>
      </c>
      <c r="E33" s="14" t="s">
        <v>230</v>
      </c>
      <c r="F33" s="17" t="s">
        <v>231</v>
      </c>
      <c r="G33" s="14" t="s">
        <v>202</v>
      </c>
      <c r="H33" s="14" t="s">
        <v>232</v>
      </c>
      <c r="I33" s="17" t="s">
        <v>231</v>
      </c>
      <c r="J33" s="14" t="s">
        <v>204</v>
      </c>
      <c r="K33" s="14" t="s">
        <v>233</v>
      </c>
      <c r="L33" s="17" t="s">
        <v>231</v>
      </c>
      <c r="M33" s="14" t="s">
        <v>206</v>
      </c>
      <c r="N33" s="17" t="s">
        <v>231</v>
      </c>
      <c r="O33" s="14" t="s">
        <v>207</v>
      </c>
      <c r="P33" s="14" t="s">
        <v>234</v>
      </c>
      <c r="Q33" s="14" t="s">
        <v>209</v>
      </c>
      <c r="R33" s="14" t="s">
        <v>235</v>
      </c>
      <c r="S33" s="14" t="s">
        <v>207</v>
      </c>
      <c r="T33" s="14" t="s">
        <v>234</v>
      </c>
      <c r="U33" s="14" t="s">
        <v>229</v>
      </c>
      <c r="V33" s="14" t="s">
        <v>236</v>
      </c>
      <c r="W33" s="14" t="s">
        <v>206</v>
      </c>
      <c r="X33" s="17" t="s">
        <v>231</v>
      </c>
    </row>
    <row r="34" spans="2:24" x14ac:dyDescent="0.25">
      <c r="B34" s="2"/>
      <c r="C34" s="7"/>
      <c r="D34" s="21"/>
      <c r="E34" s="22" t="s">
        <v>39</v>
      </c>
      <c r="F34" s="22" t="s">
        <v>40</v>
      </c>
      <c r="G34" s="21"/>
      <c r="H34" s="22" t="s">
        <v>39</v>
      </c>
      <c r="I34" s="22" t="s">
        <v>40</v>
      </c>
      <c r="J34" s="21"/>
      <c r="K34" s="22" t="s">
        <v>39</v>
      </c>
      <c r="L34" s="22" t="s">
        <v>40</v>
      </c>
      <c r="M34" s="21"/>
      <c r="N34" s="22"/>
      <c r="O34" s="21"/>
      <c r="P34" s="22"/>
      <c r="Q34" s="21"/>
      <c r="R34" s="22"/>
      <c r="S34" s="21"/>
      <c r="T34" s="21"/>
      <c r="U34" s="21"/>
      <c r="V34" s="21"/>
      <c r="W34" s="21"/>
      <c r="X34" s="21"/>
    </row>
    <row r="35" spans="2:24" x14ac:dyDescent="0.25">
      <c r="B35" s="2">
        <v>2018</v>
      </c>
      <c r="C35" s="7" t="s">
        <v>22</v>
      </c>
      <c r="D35" s="17" t="s">
        <v>244</v>
      </c>
      <c r="E35" s="17" t="s">
        <v>245</v>
      </c>
      <c r="F35" s="17" t="s">
        <v>246</v>
      </c>
      <c r="G35" s="14" t="s">
        <v>247</v>
      </c>
      <c r="H35" s="14" t="s">
        <v>248</v>
      </c>
      <c r="I35" s="14" t="s">
        <v>246</v>
      </c>
      <c r="J35" s="14" t="s">
        <v>249</v>
      </c>
      <c r="K35" s="14" t="s">
        <v>250</v>
      </c>
      <c r="L35" s="14" t="s">
        <v>246</v>
      </c>
      <c r="M35" s="14" t="s">
        <v>251</v>
      </c>
      <c r="N35" s="14" t="s">
        <v>246</v>
      </c>
      <c r="O35" s="14" t="s">
        <v>252</v>
      </c>
      <c r="P35" s="14" t="s">
        <v>253</v>
      </c>
      <c r="Q35" s="14" t="s">
        <v>254</v>
      </c>
      <c r="R35" s="14" t="s">
        <v>255</v>
      </c>
      <c r="S35" s="14" t="s">
        <v>252</v>
      </c>
      <c r="T35" s="14" t="s">
        <v>253</v>
      </c>
      <c r="U35" s="14" t="s">
        <v>256</v>
      </c>
      <c r="V35" s="14" t="s">
        <v>257</v>
      </c>
      <c r="W35" s="14" t="s">
        <v>251</v>
      </c>
      <c r="X35" s="14" t="s">
        <v>246</v>
      </c>
    </row>
    <row r="36" spans="2:24" x14ac:dyDescent="0.25">
      <c r="B36" s="2">
        <v>2018</v>
      </c>
      <c r="C36" s="7" t="s">
        <v>23</v>
      </c>
      <c r="D36" s="17" t="s">
        <v>244</v>
      </c>
      <c r="E36" s="17" t="s">
        <v>245</v>
      </c>
      <c r="F36" s="17" t="s">
        <v>246</v>
      </c>
      <c r="G36" s="14" t="s">
        <v>247</v>
      </c>
      <c r="H36" s="14" t="s">
        <v>248</v>
      </c>
      <c r="I36" s="14" t="s">
        <v>246</v>
      </c>
      <c r="J36" s="14" t="s">
        <v>249</v>
      </c>
      <c r="K36" s="14" t="s">
        <v>250</v>
      </c>
      <c r="L36" s="14" t="s">
        <v>246</v>
      </c>
      <c r="M36" s="14" t="s">
        <v>251</v>
      </c>
      <c r="N36" s="14" t="s">
        <v>246</v>
      </c>
      <c r="O36" s="14" t="s">
        <v>252</v>
      </c>
      <c r="P36" s="14" t="s">
        <v>253</v>
      </c>
      <c r="Q36" s="14" t="s">
        <v>254</v>
      </c>
      <c r="R36" s="14" t="s">
        <v>255</v>
      </c>
      <c r="S36" s="14" t="s">
        <v>252</v>
      </c>
      <c r="T36" s="42" t="s">
        <v>253</v>
      </c>
      <c r="U36" s="14" t="s">
        <v>256</v>
      </c>
      <c r="V36" s="14" t="s">
        <v>257</v>
      </c>
      <c r="W36" s="14" t="s">
        <v>251</v>
      </c>
      <c r="X36" s="14" t="s">
        <v>246</v>
      </c>
    </row>
    <row r="37" spans="2:24" x14ac:dyDescent="0.25">
      <c r="B37" s="2">
        <v>2018</v>
      </c>
      <c r="C37" s="7" t="s">
        <v>24</v>
      </c>
      <c r="D37" s="14" t="s">
        <v>244</v>
      </c>
      <c r="E37" s="14" t="s">
        <v>245</v>
      </c>
      <c r="F37" s="17" t="s">
        <v>246</v>
      </c>
      <c r="G37" s="14" t="s">
        <v>247</v>
      </c>
      <c r="H37" s="14" t="s">
        <v>248</v>
      </c>
      <c r="I37" s="17" t="s">
        <v>246</v>
      </c>
      <c r="J37" s="14" t="s">
        <v>249</v>
      </c>
      <c r="K37" s="14" t="s">
        <v>250</v>
      </c>
      <c r="L37" s="17" t="s">
        <v>246</v>
      </c>
      <c r="M37" s="14" t="s">
        <v>251</v>
      </c>
      <c r="N37" s="17" t="s">
        <v>246</v>
      </c>
      <c r="O37" s="14" t="s">
        <v>252</v>
      </c>
      <c r="P37" s="14" t="s">
        <v>253</v>
      </c>
      <c r="Q37" s="14" t="s">
        <v>254</v>
      </c>
      <c r="R37" s="14" t="s">
        <v>255</v>
      </c>
      <c r="S37" s="14" t="s">
        <v>252</v>
      </c>
      <c r="T37" s="14" t="s">
        <v>253</v>
      </c>
      <c r="U37" s="14" t="s">
        <v>256</v>
      </c>
      <c r="V37" s="14" t="s">
        <v>257</v>
      </c>
      <c r="W37" s="14" t="s">
        <v>251</v>
      </c>
      <c r="X37" s="17" t="s">
        <v>246</v>
      </c>
    </row>
    <row r="38" spans="2:24" x14ac:dyDescent="0.25">
      <c r="B38" s="2">
        <v>2018</v>
      </c>
      <c r="C38" s="7" t="s">
        <v>25</v>
      </c>
      <c r="D38" s="14" t="s">
        <v>244</v>
      </c>
      <c r="E38" s="17" t="s">
        <v>245</v>
      </c>
      <c r="F38" s="17" t="s">
        <v>246</v>
      </c>
      <c r="G38" s="14" t="s">
        <v>247</v>
      </c>
      <c r="H38" s="14" t="s">
        <v>248</v>
      </c>
      <c r="I38" s="17" t="s">
        <v>246</v>
      </c>
      <c r="J38" s="14" t="s">
        <v>249</v>
      </c>
      <c r="K38" s="14" t="s">
        <v>250</v>
      </c>
      <c r="L38" s="17" t="s">
        <v>246</v>
      </c>
      <c r="M38" s="14" t="s">
        <v>251</v>
      </c>
      <c r="N38" s="14" t="s">
        <v>246</v>
      </c>
      <c r="O38" s="14" t="s">
        <v>252</v>
      </c>
      <c r="P38" s="14" t="s">
        <v>253</v>
      </c>
      <c r="Q38" s="14" t="s">
        <v>254</v>
      </c>
      <c r="R38" s="14" t="s">
        <v>255</v>
      </c>
      <c r="S38" s="14" t="s">
        <v>252</v>
      </c>
      <c r="T38" s="14" t="s">
        <v>253</v>
      </c>
      <c r="U38" s="14" t="s">
        <v>256</v>
      </c>
      <c r="V38" s="14" t="s">
        <v>257</v>
      </c>
      <c r="W38" s="14" t="s">
        <v>251</v>
      </c>
      <c r="X38" s="14" t="s">
        <v>246</v>
      </c>
    </row>
    <row r="39" spans="2:24" x14ac:dyDescent="0.25">
      <c r="B39" s="2">
        <v>2018</v>
      </c>
      <c r="C39" s="7" t="s">
        <v>28</v>
      </c>
      <c r="D39" s="14" t="s">
        <v>265</v>
      </c>
      <c r="E39" s="14" t="s">
        <v>266</v>
      </c>
      <c r="F39" s="17" t="s">
        <v>267</v>
      </c>
      <c r="G39" s="14" t="s">
        <v>268</v>
      </c>
      <c r="H39" s="14" t="s">
        <v>269</v>
      </c>
      <c r="I39" s="17" t="s">
        <v>267</v>
      </c>
      <c r="J39" s="14" t="s">
        <v>270</v>
      </c>
      <c r="K39" s="14" t="s">
        <v>271</v>
      </c>
      <c r="L39" s="17" t="s">
        <v>267</v>
      </c>
      <c r="M39" s="14" t="s">
        <v>272</v>
      </c>
      <c r="N39" s="17" t="s">
        <v>267</v>
      </c>
      <c r="O39" s="14" t="s">
        <v>273</v>
      </c>
      <c r="P39" s="14" t="s">
        <v>274</v>
      </c>
      <c r="Q39" s="14" t="s">
        <v>275</v>
      </c>
      <c r="R39" s="14" t="s">
        <v>276</v>
      </c>
      <c r="S39" s="14" t="s">
        <v>273</v>
      </c>
      <c r="T39" s="14" t="s">
        <v>274</v>
      </c>
      <c r="U39" s="14" t="s">
        <v>277</v>
      </c>
      <c r="V39" s="14" t="s">
        <v>278</v>
      </c>
      <c r="W39" s="14" t="s">
        <v>272</v>
      </c>
      <c r="X39" s="17" t="s">
        <v>267</v>
      </c>
    </row>
    <row r="40" spans="2:24" x14ac:dyDescent="0.25">
      <c r="B40" s="2">
        <v>2018</v>
      </c>
      <c r="C40" s="7" t="s">
        <v>29</v>
      </c>
      <c r="D40" s="14" t="s">
        <v>265</v>
      </c>
      <c r="E40" s="14" t="s">
        <v>266</v>
      </c>
      <c r="F40" s="17" t="s">
        <v>267</v>
      </c>
      <c r="G40" s="14" t="s">
        <v>268</v>
      </c>
      <c r="H40" s="14" t="s">
        <v>269</v>
      </c>
      <c r="I40" s="17" t="s">
        <v>267</v>
      </c>
      <c r="J40" s="14" t="s">
        <v>270</v>
      </c>
      <c r="K40" s="14" t="s">
        <v>271</v>
      </c>
      <c r="L40" s="17" t="s">
        <v>267</v>
      </c>
      <c r="M40" s="14" t="s">
        <v>272</v>
      </c>
      <c r="N40" s="17" t="s">
        <v>267</v>
      </c>
      <c r="O40" s="14" t="s">
        <v>273</v>
      </c>
      <c r="P40" s="14" t="s">
        <v>274</v>
      </c>
      <c r="Q40" s="14" t="s">
        <v>275</v>
      </c>
      <c r="R40" s="14" t="s">
        <v>276</v>
      </c>
      <c r="S40" s="14" t="s">
        <v>273</v>
      </c>
      <c r="T40" s="14" t="s">
        <v>274</v>
      </c>
      <c r="U40" s="14" t="s">
        <v>277</v>
      </c>
      <c r="V40" s="14" t="s">
        <v>278</v>
      </c>
      <c r="W40" s="14" t="s">
        <v>272</v>
      </c>
      <c r="X40" s="17" t="s">
        <v>267</v>
      </c>
    </row>
    <row r="41" spans="2:24" x14ac:dyDescent="0.25">
      <c r="B41" s="2">
        <v>2018</v>
      </c>
      <c r="C41" s="7" t="s">
        <v>30</v>
      </c>
      <c r="D41" s="14" t="s">
        <v>265</v>
      </c>
      <c r="E41" s="14" t="s">
        <v>293</v>
      </c>
      <c r="F41" s="14" t="s">
        <v>294</v>
      </c>
      <c r="G41" s="14" t="s">
        <v>268</v>
      </c>
      <c r="H41" s="14" t="s">
        <v>295</v>
      </c>
      <c r="I41" s="14" t="s">
        <v>294</v>
      </c>
      <c r="J41" s="14" t="s">
        <v>300</v>
      </c>
      <c r="K41" s="14" t="s">
        <v>296</v>
      </c>
      <c r="L41" s="14" t="s">
        <v>294</v>
      </c>
      <c r="M41" s="14" t="s">
        <v>272</v>
      </c>
      <c r="N41" s="14" t="s">
        <v>294</v>
      </c>
      <c r="O41" s="14" t="s">
        <v>301</v>
      </c>
      <c r="P41" s="14" t="s">
        <v>297</v>
      </c>
      <c r="Q41" s="14" t="s">
        <v>275</v>
      </c>
      <c r="R41" s="14" t="s">
        <v>298</v>
      </c>
      <c r="S41" s="14" t="s">
        <v>273</v>
      </c>
      <c r="T41" s="14" t="s">
        <v>297</v>
      </c>
      <c r="U41" s="14" t="s">
        <v>277</v>
      </c>
      <c r="V41" s="14" t="s">
        <v>299</v>
      </c>
      <c r="W41" s="14" t="s">
        <v>272</v>
      </c>
      <c r="X41" s="14" t="s">
        <v>294</v>
      </c>
    </row>
    <row r="42" spans="2:24" x14ac:dyDescent="0.25">
      <c r="B42" s="2">
        <v>2018</v>
      </c>
      <c r="C42" s="7" t="s">
        <v>31</v>
      </c>
      <c r="D42" s="14" t="s">
        <v>265</v>
      </c>
      <c r="E42" s="14" t="s">
        <v>293</v>
      </c>
      <c r="F42" s="14" t="s">
        <v>294</v>
      </c>
      <c r="G42" s="14" t="s">
        <v>268</v>
      </c>
      <c r="H42" s="14" t="s">
        <v>295</v>
      </c>
      <c r="I42" s="14" t="s">
        <v>294</v>
      </c>
      <c r="J42" s="14" t="s">
        <v>270</v>
      </c>
      <c r="K42" s="14" t="s">
        <v>296</v>
      </c>
      <c r="L42" s="14" t="s">
        <v>294</v>
      </c>
      <c r="M42" s="14" t="s">
        <v>272</v>
      </c>
      <c r="N42" s="14" t="s">
        <v>294</v>
      </c>
      <c r="O42" s="14" t="s">
        <v>273</v>
      </c>
      <c r="P42" s="14" t="s">
        <v>297</v>
      </c>
      <c r="Q42" s="14" t="s">
        <v>275</v>
      </c>
      <c r="R42" s="14" t="s">
        <v>298</v>
      </c>
      <c r="S42" s="14" t="s">
        <v>273</v>
      </c>
      <c r="T42" s="14" t="s">
        <v>297</v>
      </c>
      <c r="U42" s="14" t="s">
        <v>277</v>
      </c>
      <c r="V42" s="14" t="s">
        <v>299</v>
      </c>
      <c r="W42" s="14" t="s">
        <v>272</v>
      </c>
      <c r="X42" s="14" t="s">
        <v>294</v>
      </c>
    </row>
    <row r="43" spans="2:24" x14ac:dyDescent="0.25">
      <c r="B43" s="2">
        <v>2018</v>
      </c>
      <c r="C43" s="7" t="s">
        <v>32</v>
      </c>
      <c r="D43" s="14" t="s">
        <v>265</v>
      </c>
      <c r="E43" s="14" t="s">
        <v>293</v>
      </c>
      <c r="F43" s="14" t="s">
        <v>294</v>
      </c>
      <c r="G43" s="14" t="s">
        <v>268</v>
      </c>
      <c r="H43" s="14" t="s">
        <v>295</v>
      </c>
      <c r="I43" s="14" t="s">
        <v>294</v>
      </c>
      <c r="J43" s="14" t="s">
        <v>270</v>
      </c>
      <c r="K43" s="14" t="s">
        <v>296</v>
      </c>
      <c r="L43" s="14" t="s">
        <v>294</v>
      </c>
      <c r="M43" s="14" t="s">
        <v>272</v>
      </c>
      <c r="N43" s="14" t="s">
        <v>294</v>
      </c>
      <c r="O43" s="14" t="s">
        <v>273</v>
      </c>
      <c r="P43" s="14" t="s">
        <v>297</v>
      </c>
      <c r="Q43" s="14" t="s">
        <v>275</v>
      </c>
      <c r="R43" s="14" t="s">
        <v>298</v>
      </c>
      <c r="S43" s="14" t="s">
        <v>273</v>
      </c>
      <c r="T43" s="14" t="s">
        <v>297</v>
      </c>
      <c r="U43" s="14" t="s">
        <v>277</v>
      </c>
      <c r="V43" s="14" t="s">
        <v>299</v>
      </c>
      <c r="W43" s="14" t="s">
        <v>272</v>
      </c>
      <c r="X43" s="14" t="s">
        <v>294</v>
      </c>
    </row>
    <row r="44" spans="2:24" x14ac:dyDescent="0.25">
      <c r="B44" s="2">
        <v>2018</v>
      </c>
      <c r="C44" s="7" t="s">
        <v>33</v>
      </c>
      <c r="D44" s="14" t="s">
        <v>309</v>
      </c>
      <c r="E44" s="14" t="s">
        <v>310</v>
      </c>
      <c r="F44" s="14" t="s">
        <v>311</v>
      </c>
      <c r="G44" s="14" t="s">
        <v>312</v>
      </c>
      <c r="H44" s="14" t="s">
        <v>313</v>
      </c>
      <c r="I44" s="14" t="s">
        <v>311</v>
      </c>
      <c r="J44" s="14" t="s">
        <v>314</v>
      </c>
      <c r="K44" s="14" t="s">
        <v>315</v>
      </c>
      <c r="L44" s="14" t="s">
        <v>311</v>
      </c>
      <c r="M44" s="14" t="s">
        <v>316</v>
      </c>
      <c r="N44" s="14" t="s">
        <v>311</v>
      </c>
      <c r="O44" s="14" t="s">
        <v>317</v>
      </c>
      <c r="P44" s="14" t="s">
        <v>318</v>
      </c>
      <c r="Q44" s="14" t="s">
        <v>319</v>
      </c>
      <c r="R44" s="14" t="s">
        <v>320</v>
      </c>
      <c r="S44" s="14" t="s">
        <v>317</v>
      </c>
      <c r="T44" s="14" t="s">
        <v>318</v>
      </c>
      <c r="U44" s="14" t="s">
        <v>321</v>
      </c>
      <c r="V44" s="14" t="s">
        <v>322</v>
      </c>
      <c r="W44" s="14" t="s">
        <v>316</v>
      </c>
      <c r="X44" s="14" t="s">
        <v>311</v>
      </c>
    </row>
    <row r="45" spans="2:24" x14ac:dyDescent="0.25">
      <c r="B45" s="2">
        <v>2018</v>
      </c>
      <c r="C45" s="7" t="s">
        <v>34</v>
      </c>
      <c r="D45" s="14" t="s">
        <v>309</v>
      </c>
      <c r="E45" s="14" t="s">
        <v>310</v>
      </c>
      <c r="F45" s="14" t="s">
        <v>311</v>
      </c>
      <c r="G45" s="14" t="s">
        <v>312</v>
      </c>
      <c r="H45" s="14" t="s">
        <v>313</v>
      </c>
      <c r="I45" s="14" t="s">
        <v>311</v>
      </c>
      <c r="J45" s="14" t="s">
        <v>314</v>
      </c>
      <c r="K45" s="14" t="s">
        <v>315</v>
      </c>
      <c r="L45" s="14" t="s">
        <v>311</v>
      </c>
      <c r="M45" s="14" t="s">
        <v>316</v>
      </c>
      <c r="N45" s="14" t="s">
        <v>311</v>
      </c>
      <c r="O45" s="14" t="s">
        <v>317</v>
      </c>
      <c r="P45" s="14" t="s">
        <v>318</v>
      </c>
      <c r="Q45" s="14" t="s">
        <v>319</v>
      </c>
      <c r="R45" s="14" t="s">
        <v>320</v>
      </c>
      <c r="S45" s="14" t="s">
        <v>317</v>
      </c>
      <c r="T45" s="14" t="s">
        <v>318</v>
      </c>
      <c r="U45" s="14" t="s">
        <v>321</v>
      </c>
      <c r="V45" s="14" t="s">
        <v>322</v>
      </c>
      <c r="W45" s="14" t="s">
        <v>316</v>
      </c>
      <c r="X45" s="14" t="s">
        <v>311</v>
      </c>
    </row>
    <row r="46" spans="2:24" x14ac:dyDescent="0.25">
      <c r="B46" s="2">
        <v>2019</v>
      </c>
      <c r="C46" s="7" t="s">
        <v>16</v>
      </c>
      <c r="D46" s="14" t="s">
        <v>309</v>
      </c>
      <c r="E46" s="14" t="s">
        <v>310</v>
      </c>
      <c r="F46" s="14" t="s">
        <v>311</v>
      </c>
      <c r="G46" s="14" t="s">
        <v>312</v>
      </c>
      <c r="H46" s="14" t="s">
        <v>313</v>
      </c>
      <c r="I46" s="14" t="s">
        <v>311</v>
      </c>
      <c r="J46" s="14" t="s">
        <v>314</v>
      </c>
      <c r="K46" s="14" t="s">
        <v>315</v>
      </c>
      <c r="L46" s="14" t="s">
        <v>311</v>
      </c>
      <c r="M46" s="14" t="s">
        <v>316</v>
      </c>
      <c r="N46" s="14" t="s">
        <v>311</v>
      </c>
      <c r="O46" s="14" t="s">
        <v>317</v>
      </c>
      <c r="P46" s="14" t="s">
        <v>318</v>
      </c>
      <c r="Q46" s="14" t="s">
        <v>319</v>
      </c>
      <c r="R46" s="14" t="s">
        <v>320</v>
      </c>
      <c r="S46" s="14" t="s">
        <v>317</v>
      </c>
      <c r="T46" s="14" t="s">
        <v>318</v>
      </c>
      <c r="U46" s="14" t="s">
        <v>321</v>
      </c>
      <c r="V46" s="14" t="s">
        <v>322</v>
      </c>
      <c r="W46" s="14" t="s">
        <v>316</v>
      </c>
      <c r="X46" s="14" t="s">
        <v>311</v>
      </c>
    </row>
    <row r="47" spans="2:24" x14ac:dyDescent="0.25">
      <c r="B47" s="2">
        <v>2019</v>
      </c>
      <c r="C47" s="7" t="s">
        <v>22</v>
      </c>
      <c r="D47" s="14" t="s">
        <v>309</v>
      </c>
      <c r="E47" s="14" t="s">
        <v>344</v>
      </c>
      <c r="F47" s="14" t="s">
        <v>345</v>
      </c>
      <c r="G47" s="14" t="s">
        <v>312</v>
      </c>
      <c r="H47" s="14" t="s">
        <v>346</v>
      </c>
      <c r="I47" s="14" t="s">
        <v>345</v>
      </c>
      <c r="J47" s="14" t="s">
        <v>314</v>
      </c>
      <c r="K47" s="14" t="s">
        <v>347</v>
      </c>
      <c r="L47" s="14" t="s">
        <v>345</v>
      </c>
      <c r="M47" s="14" t="s">
        <v>316</v>
      </c>
      <c r="N47" s="14" t="s">
        <v>345</v>
      </c>
      <c r="O47" s="14" t="s">
        <v>317</v>
      </c>
      <c r="P47" s="14" t="s">
        <v>348</v>
      </c>
      <c r="Q47" s="14" t="s">
        <v>319</v>
      </c>
      <c r="R47" s="14" t="s">
        <v>349</v>
      </c>
      <c r="S47" s="14" t="s">
        <v>317</v>
      </c>
      <c r="T47" s="14" t="s">
        <v>348</v>
      </c>
      <c r="U47" s="14" t="s">
        <v>321</v>
      </c>
      <c r="V47" s="14" t="s">
        <v>350</v>
      </c>
      <c r="W47" s="14" t="s">
        <v>316</v>
      </c>
      <c r="X47" s="14" t="s">
        <v>345</v>
      </c>
    </row>
    <row r="48" spans="2:24" x14ac:dyDescent="0.25">
      <c r="B48" s="2">
        <v>2019</v>
      </c>
      <c r="C48" s="7" t="s">
        <v>23</v>
      </c>
      <c r="D48" s="14" t="s">
        <v>309</v>
      </c>
      <c r="E48" s="14" t="s">
        <v>344</v>
      </c>
      <c r="F48" s="14" t="s">
        <v>345</v>
      </c>
      <c r="G48" s="14" t="s">
        <v>312</v>
      </c>
      <c r="H48" s="14" t="s">
        <v>346</v>
      </c>
      <c r="I48" s="14" t="s">
        <v>345</v>
      </c>
      <c r="J48" s="14" t="s">
        <v>314</v>
      </c>
      <c r="K48" s="14" t="s">
        <v>347</v>
      </c>
      <c r="L48" s="14" t="s">
        <v>345</v>
      </c>
      <c r="M48" s="14" t="s">
        <v>316</v>
      </c>
      <c r="N48" s="14" t="s">
        <v>345</v>
      </c>
      <c r="O48" s="14" t="s">
        <v>317</v>
      </c>
      <c r="P48" s="14" t="s">
        <v>348</v>
      </c>
      <c r="Q48" s="14" t="s">
        <v>319</v>
      </c>
      <c r="R48" s="14" t="s">
        <v>349</v>
      </c>
      <c r="S48" s="14" t="s">
        <v>317</v>
      </c>
      <c r="T48" s="14" t="s">
        <v>348</v>
      </c>
      <c r="U48" s="14" t="s">
        <v>321</v>
      </c>
      <c r="V48" s="14" t="s">
        <v>350</v>
      </c>
      <c r="W48" s="14" t="s">
        <v>316</v>
      </c>
      <c r="X48" s="14" t="s">
        <v>345</v>
      </c>
    </row>
    <row r="49" spans="2:24" x14ac:dyDescent="0.25">
      <c r="B49" s="2">
        <v>2019</v>
      </c>
      <c r="C49" s="7" t="s">
        <v>24</v>
      </c>
      <c r="D49" s="14" t="s">
        <v>309</v>
      </c>
      <c r="E49" s="14" t="s">
        <v>358</v>
      </c>
      <c r="F49" s="14" t="s">
        <v>359</v>
      </c>
      <c r="G49" s="14" t="s">
        <v>312</v>
      </c>
      <c r="H49" s="14" t="s">
        <v>360</v>
      </c>
      <c r="I49" s="14" t="s">
        <v>359</v>
      </c>
      <c r="J49" s="14" t="s">
        <v>314</v>
      </c>
      <c r="K49" s="14" t="s">
        <v>361</v>
      </c>
      <c r="L49" s="14" t="s">
        <v>359</v>
      </c>
      <c r="M49" s="14" t="s">
        <v>316</v>
      </c>
      <c r="N49" s="14" t="s">
        <v>359</v>
      </c>
      <c r="O49" s="14" t="s">
        <v>317</v>
      </c>
      <c r="P49" s="14" t="s">
        <v>362</v>
      </c>
      <c r="Q49" s="14" t="s">
        <v>319</v>
      </c>
      <c r="R49" s="14" t="s">
        <v>363</v>
      </c>
      <c r="S49" s="14" t="s">
        <v>317</v>
      </c>
      <c r="T49" s="14" t="s">
        <v>362</v>
      </c>
      <c r="U49" s="14" t="s">
        <v>321</v>
      </c>
      <c r="V49" s="14" t="s">
        <v>364</v>
      </c>
      <c r="W49" s="14" t="s">
        <v>316</v>
      </c>
      <c r="X49" s="14" t="s">
        <v>359</v>
      </c>
    </row>
    <row r="50" spans="2:24" x14ac:dyDescent="0.25">
      <c r="B50" s="2">
        <v>2019</v>
      </c>
      <c r="C50" s="7" t="s">
        <v>25</v>
      </c>
      <c r="D50" s="14" t="s">
        <v>365</v>
      </c>
      <c r="E50" s="14" t="s">
        <v>366</v>
      </c>
      <c r="F50" s="14" t="s">
        <v>367</v>
      </c>
      <c r="G50" s="14" t="s">
        <v>368</v>
      </c>
      <c r="H50" s="14" t="s">
        <v>369</v>
      </c>
      <c r="I50" s="14" t="s">
        <v>367</v>
      </c>
      <c r="J50" s="14" t="s">
        <v>370</v>
      </c>
      <c r="K50" s="14" t="s">
        <v>371</v>
      </c>
      <c r="L50" s="14" t="s">
        <v>367</v>
      </c>
      <c r="M50" s="14" t="s">
        <v>372</v>
      </c>
      <c r="N50" s="14" t="s">
        <v>367</v>
      </c>
      <c r="O50" s="14" t="s">
        <v>373</v>
      </c>
      <c r="P50" s="14" t="s">
        <v>374</v>
      </c>
      <c r="Q50" s="14" t="s">
        <v>375</v>
      </c>
      <c r="R50" s="14" t="s">
        <v>376</v>
      </c>
      <c r="S50" s="14" t="s">
        <v>373</v>
      </c>
      <c r="T50" s="14" t="s">
        <v>374</v>
      </c>
      <c r="U50" s="14" t="s">
        <v>377</v>
      </c>
      <c r="V50" s="14" t="s">
        <v>378</v>
      </c>
      <c r="W50" s="14" t="s">
        <v>372</v>
      </c>
      <c r="X50" s="14" t="s">
        <v>367</v>
      </c>
    </row>
    <row r="51" spans="2:24" x14ac:dyDescent="0.25">
      <c r="B51" s="2">
        <v>2019</v>
      </c>
      <c r="C51" s="7" t="s">
        <v>28</v>
      </c>
      <c r="D51" s="14" t="s">
        <v>365</v>
      </c>
      <c r="E51" s="14" t="s">
        <v>366</v>
      </c>
      <c r="F51" s="14" t="s">
        <v>367</v>
      </c>
      <c r="G51" s="14" t="s">
        <v>368</v>
      </c>
      <c r="H51" s="14" t="s">
        <v>369</v>
      </c>
      <c r="I51" s="14" t="s">
        <v>367</v>
      </c>
      <c r="J51" s="14" t="s">
        <v>370</v>
      </c>
      <c r="K51" s="14" t="s">
        <v>371</v>
      </c>
      <c r="L51" s="14" t="s">
        <v>367</v>
      </c>
      <c r="M51" s="14" t="s">
        <v>372</v>
      </c>
      <c r="N51" s="14" t="s">
        <v>367</v>
      </c>
      <c r="O51" s="14" t="s">
        <v>373</v>
      </c>
      <c r="P51" s="14" t="s">
        <v>374</v>
      </c>
      <c r="Q51" s="14" t="s">
        <v>375</v>
      </c>
      <c r="R51" s="14" t="s">
        <v>376</v>
      </c>
      <c r="S51" s="14" t="s">
        <v>373</v>
      </c>
      <c r="T51" s="14" t="s">
        <v>374</v>
      </c>
      <c r="U51" s="14" t="s">
        <v>377</v>
      </c>
      <c r="V51" s="14" t="s">
        <v>378</v>
      </c>
      <c r="W51" s="14" t="s">
        <v>372</v>
      </c>
      <c r="X51" s="14" t="s">
        <v>367</v>
      </c>
    </row>
    <row r="52" spans="2:24" x14ac:dyDescent="0.25">
      <c r="B52" s="2">
        <v>2019</v>
      </c>
      <c r="C52" s="7" t="s">
        <v>29</v>
      </c>
      <c r="D52" s="14" t="s">
        <v>365</v>
      </c>
      <c r="E52" s="14" t="s">
        <v>366</v>
      </c>
      <c r="F52" s="14" t="s">
        <v>367</v>
      </c>
      <c r="G52" s="14" t="s">
        <v>368</v>
      </c>
      <c r="H52" s="14" t="s">
        <v>369</v>
      </c>
      <c r="I52" s="14" t="s">
        <v>367</v>
      </c>
      <c r="J52" s="14" t="s">
        <v>370</v>
      </c>
      <c r="K52" s="14" t="s">
        <v>371</v>
      </c>
      <c r="L52" s="14" t="s">
        <v>367</v>
      </c>
      <c r="M52" s="14" t="s">
        <v>372</v>
      </c>
      <c r="N52" s="14" t="s">
        <v>367</v>
      </c>
      <c r="O52" s="14" t="s">
        <v>373</v>
      </c>
      <c r="P52" s="14" t="s">
        <v>374</v>
      </c>
      <c r="Q52" s="14" t="s">
        <v>375</v>
      </c>
      <c r="R52" s="14" t="s">
        <v>376</v>
      </c>
      <c r="S52" s="14" t="s">
        <v>373</v>
      </c>
      <c r="T52" s="14" t="s">
        <v>374</v>
      </c>
      <c r="U52" s="14" t="s">
        <v>377</v>
      </c>
      <c r="V52" s="14" t="s">
        <v>378</v>
      </c>
      <c r="W52" s="14" t="s">
        <v>372</v>
      </c>
      <c r="X52" s="14" t="s">
        <v>367</v>
      </c>
    </row>
    <row r="53" spans="2:24" x14ac:dyDescent="0.25">
      <c r="B53" s="2">
        <v>2019</v>
      </c>
      <c r="C53" s="7" t="s">
        <v>30</v>
      </c>
      <c r="D53" s="14" t="s">
        <v>365</v>
      </c>
      <c r="E53" s="14" t="s">
        <v>393</v>
      </c>
      <c r="F53" s="14" t="s">
        <v>394</v>
      </c>
      <c r="G53" s="14" t="s">
        <v>368</v>
      </c>
      <c r="H53" s="14" t="s">
        <v>395</v>
      </c>
      <c r="I53" s="14" t="s">
        <v>394</v>
      </c>
      <c r="J53" s="14" t="s">
        <v>370</v>
      </c>
      <c r="K53" s="14" t="s">
        <v>396</v>
      </c>
      <c r="L53" s="14" t="s">
        <v>394</v>
      </c>
      <c r="M53" s="14" t="s">
        <v>372</v>
      </c>
      <c r="N53" s="14" t="s">
        <v>394</v>
      </c>
      <c r="O53" s="14" t="s">
        <v>373</v>
      </c>
      <c r="P53" s="14" t="s">
        <v>397</v>
      </c>
      <c r="Q53" s="14" t="s">
        <v>375</v>
      </c>
      <c r="R53" s="14" t="s">
        <v>398</v>
      </c>
      <c r="S53" s="14" t="s">
        <v>373</v>
      </c>
      <c r="T53" s="14" t="s">
        <v>397</v>
      </c>
      <c r="U53" s="14" t="s">
        <v>377</v>
      </c>
      <c r="V53" s="14" t="s">
        <v>399</v>
      </c>
      <c r="W53" s="14" t="s">
        <v>372</v>
      </c>
      <c r="X53" s="14" t="s">
        <v>394</v>
      </c>
    </row>
    <row r="54" spans="2:24" x14ac:dyDescent="0.25">
      <c r="B54" s="2">
        <v>2019</v>
      </c>
      <c r="C54" s="7" t="s">
        <v>31</v>
      </c>
      <c r="D54" s="14" t="s">
        <v>365</v>
      </c>
      <c r="E54" s="14" t="s">
        <v>393</v>
      </c>
      <c r="F54" s="14" t="s">
        <v>394</v>
      </c>
      <c r="G54" s="14" t="s">
        <v>368</v>
      </c>
      <c r="H54" s="14" t="s">
        <v>395</v>
      </c>
      <c r="I54" s="14" t="s">
        <v>394</v>
      </c>
      <c r="J54" s="14" t="s">
        <v>370</v>
      </c>
      <c r="K54" s="14" t="s">
        <v>396</v>
      </c>
      <c r="L54" s="14" t="s">
        <v>394</v>
      </c>
      <c r="M54" s="14" t="s">
        <v>372</v>
      </c>
      <c r="N54" s="14" t="s">
        <v>394</v>
      </c>
      <c r="O54" s="14" t="s">
        <v>373</v>
      </c>
      <c r="P54" s="14" t="s">
        <v>397</v>
      </c>
      <c r="Q54" s="14" t="s">
        <v>375</v>
      </c>
      <c r="R54" s="14" t="s">
        <v>398</v>
      </c>
      <c r="S54" s="14" t="s">
        <v>373</v>
      </c>
      <c r="T54" s="14" t="s">
        <v>397</v>
      </c>
      <c r="U54" s="14" t="s">
        <v>377</v>
      </c>
      <c r="V54" s="14" t="s">
        <v>399</v>
      </c>
      <c r="W54" s="14" t="s">
        <v>372</v>
      </c>
      <c r="X54" s="14" t="s">
        <v>394</v>
      </c>
    </row>
    <row r="55" spans="2:24" x14ac:dyDescent="0.25">
      <c r="B55" s="2">
        <v>2019</v>
      </c>
      <c r="C55" s="7" t="s">
        <v>32</v>
      </c>
      <c r="D55" s="14" t="s">
        <v>365</v>
      </c>
      <c r="E55" s="14" t="s">
        <v>393</v>
      </c>
      <c r="F55" s="14" t="s">
        <v>394</v>
      </c>
      <c r="G55" s="14" t="s">
        <v>368</v>
      </c>
      <c r="H55" s="14" t="s">
        <v>395</v>
      </c>
      <c r="I55" s="14" t="s">
        <v>394</v>
      </c>
      <c r="J55" s="14" t="s">
        <v>370</v>
      </c>
      <c r="K55" s="14" t="s">
        <v>396</v>
      </c>
      <c r="L55" s="14" t="s">
        <v>394</v>
      </c>
      <c r="M55" s="14" t="s">
        <v>372</v>
      </c>
      <c r="N55" s="14" t="s">
        <v>394</v>
      </c>
      <c r="O55" s="14" t="s">
        <v>373</v>
      </c>
      <c r="P55" s="14" t="s">
        <v>397</v>
      </c>
      <c r="Q55" s="14" t="s">
        <v>375</v>
      </c>
      <c r="R55" s="14" t="s">
        <v>398</v>
      </c>
      <c r="S55" s="14" t="s">
        <v>373</v>
      </c>
      <c r="T55" s="14" t="s">
        <v>397</v>
      </c>
      <c r="U55" s="14" t="s">
        <v>377</v>
      </c>
      <c r="V55" s="14" t="s">
        <v>399</v>
      </c>
      <c r="W55" s="14" t="s">
        <v>372</v>
      </c>
      <c r="X55" s="14" t="s">
        <v>394</v>
      </c>
    </row>
    <row r="56" spans="2:24" x14ac:dyDescent="0.25">
      <c r="B56" s="2">
        <v>2019</v>
      </c>
      <c r="C56" s="7" t="s">
        <v>33</v>
      </c>
      <c r="D56" s="14" t="s">
        <v>365</v>
      </c>
      <c r="E56" s="14" t="s">
        <v>393</v>
      </c>
      <c r="F56" s="14" t="s">
        <v>394</v>
      </c>
      <c r="G56" s="14" t="s">
        <v>368</v>
      </c>
      <c r="H56" s="14" t="s">
        <v>395</v>
      </c>
      <c r="I56" s="14" t="s">
        <v>394</v>
      </c>
      <c r="J56" s="14" t="s">
        <v>370</v>
      </c>
      <c r="K56" s="14" t="s">
        <v>396</v>
      </c>
      <c r="L56" s="14" t="s">
        <v>394</v>
      </c>
      <c r="M56" s="14" t="s">
        <v>372</v>
      </c>
      <c r="N56" s="14" t="s">
        <v>394</v>
      </c>
      <c r="O56" s="14" t="s">
        <v>373</v>
      </c>
      <c r="P56" s="14" t="s">
        <v>397</v>
      </c>
      <c r="Q56" s="14" t="s">
        <v>375</v>
      </c>
      <c r="R56" s="14" t="s">
        <v>398</v>
      </c>
      <c r="S56" s="14" t="s">
        <v>373</v>
      </c>
      <c r="T56" s="14" t="s">
        <v>397</v>
      </c>
      <c r="U56" s="14" t="s">
        <v>377</v>
      </c>
      <c r="V56" s="14" t="s">
        <v>399</v>
      </c>
      <c r="W56" s="14" t="s">
        <v>372</v>
      </c>
      <c r="X56" s="14" t="s">
        <v>394</v>
      </c>
    </row>
    <row r="57" spans="2:24" x14ac:dyDescent="0.25">
      <c r="B57" s="2">
        <v>2019</v>
      </c>
      <c r="C57" s="7" t="s">
        <v>34</v>
      </c>
      <c r="D57" s="14" t="s">
        <v>365</v>
      </c>
      <c r="E57" s="14" t="s">
        <v>393</v>
      </c>
      <c r="F57" s="14" t="s">
        <v>394</v>
      </c>
      <c r="G57" s="14" t="s">
        <v>368</v>
      </c>
      <c r="H57" s="14" t="s">
        <v>395</v>
      </c>
      <c r="I57" s="14" t="s">
        <v>394</v>
      </c>
      <c r="J57" s="14" t="s">
        <v>370</v>
      </c>
      <c r="K57" s="14" t="s">
        <v>396</v>
      </c>
      <c r="L57" s="14" t="s">
        <v>394</v>
      </c>
      <c r="M57" s="14" t="s">
        <v>372</v>
      </c>
      <c r="N57" s="14" t="s">
        <v>394</v>
      </c>
      <c r="O57" s="14" t="s">
        <v>373</v>
      </c>
      <c r="P57" s="14" t="s">
        <v>397</v>
      </c>
      <c r="Q57" s="14" t="s">
        <v>375</v>
      </c>
      <c r="R57" s="14" t="s">
        <v>398</v>
      </c>
      <c r="S57" s="14" t="s">
        <v>373</v>
      </c>
      <c r="T57" s="14" t="s">
        <v>397</v>
      </c>
      <c r="U57" s="14" t="s">
        <v>377</v>
      </c>
      <c r="V57" s="14" t="s">
        <v>399</v>
      </c>
      <c r="W57" s="14" t="s">
        <v>372</v>
      </c>
      <c r="X57" s="14" t="s">
        <v>394</v>
      </c>
    </row>
    <row r="58" spans="2:24" x14ac:dyDescent="0.25">
      <c r="B58" s="2">
        <v>2020</v>
      </c>
      <c r="C58" s="7" t="s">
        <v>16</v>
      </c>
      <c r="D58" s="14" t="s">
        <v>365</v>
      </c>
      <c r="E58" s="14" t="s">
        <v>393</v>
      </c>
      <c r="F58" s="14" t="s">
        <v>394</v>
      </c>
      <c r="G58" s="14" t="s">
        <v>368</v>
      </c>
      <c r="H58" s="14" t="s">
        <v>395</v>
      </c>
      <c r="I58" s="14" t="s">
        <v>394</v>
      </c>
      <c r="J58" s="14" t="s">
        <v>370</v>
      </c>
      <c r="K58" s="14" t="s">
        <v>396</v>
      </c>
      <c r="L58" s="14" t="s">
        <v>394</v>
      </c>
      <c r="M58" s="14" t="s">
        <v>372</v>
      </c>
      <c r="N58" s="14" t="s">
        <v>394</v>
      </c>
      <c r="O58" s="14" t="s">
        <v>373</v>
      </c>
      <c r="P58" s="14" t="s">
        <v>397</v>
      </c>
      <c r="Q58" s="14" t="s">
        <v>375</v>
      </c>
      <c r="R58" s="14" t="s">
        <v>398</v>
      </c>
      <c r="S58" s="14" t="s">
        <v>373</v>
      </c>
      <c r="T58" s="14" t="s">
        <v>397</v>
      </c>
      <c r="U58" s="14" t="s">
        <v>377</v>
      </c>
      <c r="V58" s="14" t="s">
        <v>399</v>
      </c>
      <c r="W58" s="14" t="s">
        <v>372</v>
      </c>
      <c r="X58" s="14" t="s">
        <v>394</v>
      </c>
    </row>
    <row r="59" spans="2:24" x14ac:dyDescent="0.25">
      <c r="B59" s="2">
        <v>2020</v>
      </c>
      <c r="C59" s="7" t="s">
        <v>22</v>
      </c>
      <c r="D59" s="14" t="s">
        <v>365</v>
      </c>
      <c r="E59" s="14" t="s">
        <v>407</v>
      </c>
      <c r="F59" s="14" t="s">
        <v>408</v>
      </c>
      <c r="G59" s="14" t="s">
        <v>368</v>
      </c>
      <c r="H59" s="14" t="s">
        <v>409</v>
      </c>
      <c r="I59" s="14" t="s">
        <v>408</v>
      </c>
      <c r="J59" s="14" t="s">
        <v>370</v>
      </c>
      <c r="K59" s="14" t="s">
        <v>410</v>
      </c>
      <c r="L59" s="14" t="s">
        <v>408</v>
      </c>
      <c r="M59" s="14" t="s">
        <v>372</v>
      </c>
      <c r="N59" s="14" t="s">
        <v>408</v>
      </c>
      <c r="O59" s="14" t="s">
        <v>373</v>
      </c>
      <c r="P59" s="14" t="s">
        <v>411</v>
      </c>
      <c r="Q59" s="14" t="s">
        <v>375</v>
      </c>
      <c r="R59" s="14" t="s">
        <v>412</v>
      </c>
      <c r="S59" s="14" t="s">
        <v>373</v>
      </c>
      <c r="T59" s="14" t="s">
        <v>411</v>
      </c>
      <c r="U59" s="14" t="s">
        <v>377</v>
      </c>
      <c r="V59" s="14" t="s">
        <v>413</v>
      </c>
      <c r="W59" s="14" t="s">
        <v>372</v>
      </c>
      <c r="X59" s="14" t="s">
        <v>408</v>
      </c>
    </row>
    <row r="60" spans="2:24" x14ac:dyDescent="0.25">
      <c r="B60" s="2">
        <v>2020</v>
      </c>
      <c r="C60" s="7" t="s">
        <v>23</v>
      </c>
      <c r="D60" s="14" t="s">
        <v>365</v>
      </c>
      <c r="E60" s="14" t="s">
        <v>407</v>
      </c>
      <c r="F60" s="14" t="s">
        <v>408</v>
      </c>
      <c r="G60" s="14" t="s">
        <v>368</v>
      </c>
      <c r="H60" s="14" t="s">
        <v>409</v>
      </c>
      <c r="I60" s="14" t="s">
        <v>408</v>
      </c>
      <c r="J60" s="14" t="s">
        <v>370</v>
      </c>
      <c r="K60" s="14" t="s">
        <v>410</v>
      </c>
      <c r="L60" s="14" t="s">
        <v>408</v>
      </c>
      <c r="M60" s="14" t="s">
        <v>372</v>
      </c>
      <c r="N60" s="14" t="s">
        <v>408</v>
      </c>
      <c r="O60" s="14" t="s">
        <v>373</v>
      </c>
      <c r="P60" s="14" t="s">
        <v>411</v>
      </c>
      <c r="Q60" s="14" t="s">
        <v>375</v>
      </c>
      <c r="R60" s="14" t="s">
        <v>412</v>
      </c>
      <c r="S60" s="14" t="s">
        <v>373</v>
      </c>
      <c r="T60" s="14" t="s">
        <v>411</v>
      </c>
      <c r="U60" s="14" t="s">
        <v>377</v>
      </c>
      <c r="V60" s="14" t="s">
        <v>413</v>
      </c>
      <c r="W60" s="14" t="s">
        <v>372</v>
      </c>
      <c r="X60" s="14" t="s">
        <v>408</v>
      </c>
    </row>
    <row r="61" spans="2:24" x14ac:dyDescent="0.25">
      <c r="B61" s="2">
        <v>2020</v>
      </c>
      <c r="C61" s="7" t="s">
        <v>24</v>
      </c>
      <c r="D61" s="14" t="s">
        <v>365</v>
      </c>
      <c r="E61" s="14" t="s">
        <v>407</v>
      </c>
      <c r="F61" s="14" t="s">
        <v>408</v>
      </c>
      <c r="G61" s="14" t="s">
        <v>368</v>
      </c>
      <c r="H61" s="14" t="s">
        <v>409</v>
      </c>
      <c r="I61" s="14" t="s">
        <v>408</v>
      </c>
      <c r="J61" s="14" t="s">
        <v>370</v>
      </c>
      <c r="K61" s="14" t="s">
        <v>410</v>
      </c>
      <c r="L61" s="14" t="s">
        <v>408</v>
      </c>
      <c r="M61" s="14" t="s">
        <v>372</v>
      </c>
      <c r="N61" s="14" t="s">
        <v>408</v>
      </c>
      <c r="O61" s="14" t="s">
        <v>373</v>
      </c>
      <c r="P61" s="14" t="s">
        <v>411</v>
      </c>
      <c r="Q61" s="14" t="s">
        <v>375</v>
      </c>
      <c r="R61" s="14" t="s">
        <v>412</v>
      </c>
      <c r="S61" s="14" t="s">
        <v>373</v>
      </c>
      <c r="T61" s="14" t="s">
        <v>411</v>
      </c>
      <c r="U61" s="14" t="s">
        <v>377</v>
      </c>
      <c r="V61" s="14" t="s">
        <v>413</v>
      </c>
      <c r="W61" s="14" t="s">
        <v>372</v>
      </c>
      <c r="X61" s="14" t="s">
        <v>408</v>
      </c>
    </row>
    <row r="62" spans="2:24" x14ac:dyDescent="0.25">
      <c r="B62" s="2">
        <v>2020</v>
      </c>
      <c r="C62" s="7" t="s">
        <v>25</v>
      </c>
      <c r="D62" s="14" t="s">
        <v>365</v>
      </c>
      <c r="E62" s="14" t="s">
        <v>407</v>
      </c>
      <c r="F62" s="14" t="s">
        <v>408</v>
      </c>
      <c r="G62" s="14" t="s">
        <v>368</v>
      </c>
      <c r="H62" s="14" t="s">
        <v>409</v>
      </c>
      <c r="I62" s="14" t="s">
        <v>408</v>
      </c>
      <c r="J62" s="14" t="s">
        <v>370</v>
      </c>
      <c r="K62" s="14" t="s">
        <v>410</v>
      </c>
      <c r="L62" s="14" t="s">
        <v>408</v>
      </c>
      <c r="M62" s="14" t="s">
        <v>372</v>
      </c>
      <c r="N62" s="14" t="s">
        <v>408</v>
      </c>
      <c r="O62" s="14" t="s">
        <v>373</v>
      </c>
      <c r="P62" s="14" t="s">
        <v>411</v>
      </c>
      <c r="Q62" s="14" t="s">
        <v>375</v>
      </c>
      <c r="R62" s="14" t="s">
        <v>412</v>
      </c>
      <c r="S62" s="14" t="s">
        <v>373</v>
      </c>
      <c r="T62" s="14" t="s">
        <v>411</v>
      </c>
      <c r="U62" s="14" t="s">
        <v>377</v>
      </c>
      <c r="V62" s="14" t="s">
        <v>413</v>
      </c>
      <c r="W62" s="14" t="s">
        <v>372</v>
      </c>
      <c r="X62" s="14" t="s">
        <v>408</v>
      </c>
    </row>
    <row r="63" spans="2:24" x14ac:dyDescent="0.25">
      <c r="B63" s="2">
        <v>2020</v>
      </c>
      <c r="C63" s="7" t="s">
        <v>28</v>
      </c>
      <c r="D63" s="14" t="s">
        <v>365</v>
      </c>
      <c r="E63" s="14" t="s">
        <v>407</v>
      </c>
      <c r="F63" s="14" t="s">
        <v>408</v>
      </c>
      <c r="G63" s="14" t="s">
        <v>368</v>
      </c>
      <c r="H63" s="14" t="s">
        <v>409</v>
      </c>
      <c r="I63" s="14" t="s">
        <v>408</v>
      </c>
      <c r="J63" s="14" t="s">
        <v>370</v>
      </c>
      <c r="K63" s="14" t="s">
        <v>410</v>
      </c>
      <c r="L63" s="14" t="s">
        <v>408</v>
      </c>
      <c r="M63" s="14" t="s">
        <v>372</v>
      </c>
      <c r="N63" s="14" t="s">
        <v>408</v>
      </c>
      <c r="O63" s="14" t="s">
        <v>373</v>
      </c>
      <c r="P63" s="14" t="s">
        <v>411</v>
      </c>
      <c r="Q63" s="14" t="s">
        <v>375</v>
      </c>
      <c r="R63" s="14" t="s">
        <v>412</v>
      </c>
      <c r="S63" s="14" t="s">
        <v>373</v>
      </c>
      <c r="T63" s="14" t="s">
        <v>411</v>
      </c>
      <c r="U63" s="14" t="s">
        <v>377</v>
      </c>
      <c r="V63" s="14" t="s">
        <v>413</v>
      </c>
      <c r="W63" s="14" t="s">
        <v>372</v>
      </c>
      <c r="X63" s="14" t="s">
        <v>408</v>
      </c>
    </row>
    <row r="64" spans="2:24" x14ac:dyDescent="0.25">
      <c r="B64" s="2">
        <v>2020</v>
      </c>
      <c r="C64" s="7" t="s">
        <v>29</v>
      </c>
      <c r="D64" s="14" t="s">
        <v>365</v>
      </c>
      <c r="E64" s="14" t="s">
        <v>407</v>
      </c>
      <c r="F64" s="14" t="s">
        <v>408</v>
      </c>
      <c r="G64" s="14" t="s">
        <v>368</v>
      </c>
      <c r="H64" s="14" t="s">
        <v>409</v>
      </c>
      <c r="I64" s="14" t="s">
        <v>408</v>
      </c>
      <c r="J64" s="14" t="s">
        <v>370</v>
      </c>
      <c r="K64" s="14" t="s">
        <v>410</v>
      </c>
      <c r="L64" s="14" t="s">
        <v>408</v>
      </c>
      <c r="M64" s="14" t="s">
        <v>372</v>
      </c>
      <c r="N64" s="14" t="s">
        <v>408</v>
      </c>
      <c r="O64" s="14" t="s">
        <v>373</v>
      </c>
      <c r="P64" s="14" t="s">
        <v>411</v>
      </c>
      <c r="Q64" s="14" t="s">
        <v>375</v>
      </c>
      <c r="R64" s="14" t="s">
        <v>412</v>
      </c>
      <c r="S64" s="14" t="s">
        <v>373</v>
      </c>
      <c r="T64" s="14" t="s">
        <v>411</v>
      </c>
      <c r="U64" s="14" t="s">
        <v>377</v>
      </c>
      <c r="V64" s="14" t="s">
        <v>413</v>
      </c>
      <c r="W64" s="14" t="s">
        <v>372</v>
      </c>
      <c r="X64" s="14" t="s">
        <v>408</v>
      </c>
    </row>
    <row r="65" spans="2:24" x14ac:dyDescent="0.25">
      <c r="B65" s="2">
        <v>2020</v>
      </c>
      <c r="C65" s="7" t="s">
        <v>30</v>
      </c>
      <c r="D65" s="14" t="s">
        <v>365</v>
      </c>
      <c r="E65" s="14" t="s">
        <v>407</v>
      </c>
      <c r="F65" s="14" t="s">
        <v>408</v>
      </c>
      <c r="G65" s="14" t="s">
        <v>368</v>
      </c>
      <c r="H65" s="14" t="s">
        <v>409</v>
      </c>
      <c r="I65" s="14" t="s">
        <v>408</v>
      </c>
      <c r="J65" s="14" t="s">
        <v>370</v>
      </c>
      <c r="K65" s="14" t="s">
        <v>410</v>
      </c>
      <c r="L65" s="14" t="s">
        <v>408</v>
      </c>
      <c r="M65" s="14" t="s">
        <v>372</v>
      </c>
      <c r="N65" s="14" t="s">
        <v>408</v>
      </c>
      <c r="O65" s="14" t="s">
        <v>373</v>
      </c>
      <c r="P65" s="14" t="s">
        <v>411</v>
      </c>
      <c r="Q65" s="14" t="s">
        <v>375</v>
      </c>
      <c r="R65" s="14" t="s">
        <v>412</v>
      </c>
      <c r="S65" s="14" t="s">
        <v>373</v>
      </c>
      <c r="T65" s="14" t="s">
        <v>411</v>
      </c>
      <c r="U65" s="14" t="s">
        <v>377</v>
      </c>
      <c r="V65" s="14" t="s">
        <v>413</v>
      </c>
      <c r="W65" s="14" t="s">
        <v>372</v>
      </c>
      <c r="X65" s="14" t="s">
        <v>408</v>
      </c>
    </row>
    <row r="66" spans="2:24" x14ac:dyDescent="0.25">
      <c r="B66" s="2">
        <v>2020</v>
      </c>
      <c r="C66" s="7" t="s">
        <v>31</v>
      </c>
      <c r="D66" s="14" t="s">
        <v>365</v>
      </c>
      <c r="E66" s="14" t="s">
        <v>407</v>
      </c>
      <c r="F66" s="14" t="s">
        <v>408</v>
      </c>
      <c r="G66" s="14" t="s">
        <v>368</v>
      </c>
      <c r="H66" s="14" t="s">
        <v>409</v>
      </c>
      <c r="I66" s="14" t="s">
        <v>408</v>
      </c>
      <c r="J66" s="14" t="s">
        <v>370</v>
      </c>
      <c r="K66" s="14" t="s">
        <v>410</v>
      </c>
      <c r="L66" s="14" t="s">
        <v>408</v>
      </c>
      <c r="M66" s="14" t="s">
        <v>372</v>
      </c>
      <c r="N66" s="14" t="s">
        <v>408</v>
      </c>
      <c r="O66" s="14" t="s">
        <v>373</v>
      </c>
      <c r="P66" s="14" t="s">
        <v>411</v>
      </c>
      <c r="Q66" s="14" t="s">
        <v>375</v>
      </c>
      <c r="R66" s="14" t="s">
        <v>412</v>
      </c>
      <c r="S66" s="14" t="s">
        <v>373</v>
      </c>
      <c r="T66" s="14" t="s">
        <v>411</v>
      </c>
      <c r="U66" s="14" t="s">
        <v>377</v>
      </c>
      <c r="V66" s="14" t="s">
        <v>413</v>
      </c>
      <c r="W66" s="14" t="s">
        <v>372</v>
      </c>
      <c r="X66" s="14" t="s">
        <v>408</v>
      </c>
    </row>
    <row r="67" spans="2:24" x14ac:dyDescent="0.25">
      <c r="B67" s="2">
        <v>2020</v>
      </c>
      <c r="C67" s="7" t="s">
        <v>32</v>
      </c>
      <c r="D67" s="14" t="s">
        <v>365</v>
      </c>
      <c r="E67" s="14" t="s">
        <v>407</v>
      </c>
      <c r="F67" s="14" t="s">
        <v>408</v>
      </c>
      <c r="G67" s="14" t="s">
        <v>368</v>
      </c>
      <c r="H67" s="14" t="s">
        <v>409</v>
      </c>
      <c r="I67" s="14" t="s">
        <v>408</v>
      </c>
      <c r="J67" s="14" t="s">
        <v>370</v>
      </c>
      <c r="K67" s="14" t="s">
        <v>410</v>
      </c>
      <c r="L67" s="14" t="s">
        <v>408</v>
      </c>
      <c r="M67" s="14" t="s">
        <v>372</v>
      </c>
      <c r="N67" s="14" t="s">
        <v>408</v>
      </c>
      <c r="O67" s="14" t="s">
        <v>373</v>
      </c>
      <c r="P67" s="14" t="s">
        <v>411</v>
      </c>
      <c r="Q67" s="14" t="s">
        <v>375</v>
      </c>
      <c r="R67" s="14" t="s">
        <v>412</v>
      </c>
      <c r="S67" s="14" t="s">
        <v>373</v>
      </c>
      <c r="T67" s="14" t="s">
        <v>411</v>
      </c>
      <c r="U67" s="14" t="s">
        <v>377</v>
      </c>
      <c r="V67" s="14" t="s">
        <v>413</v>
      </c>
      <c r="W67" s="14" t="s">
        <v>372</v>
      </c>
      <c r="X67" s="14" t="s">
        <v>408</v>
      </c>
    </row>
    <row r="68" spans="2:24" x14ac:dyDescent="0.25">
      <c r="B68" s="2">
        <v>2020</v>
      </c>
      <c r="C68" s="7" t="s">
        <v>33</v>
      </c>
      <c r="D68" s="14" t="s">
        <v>365</v>
      </c>
      <c r="E68" s="14" t="s">
        <v>407</v>
      </c>
      <c r="F68" s="14" t="s">
        <v>408</v>
      </c>
      <c r="G68" s="14" t="s">
        <v>368</v>
      </c>
      <c r="H68" s="14" t="s">
        <v>409</v>
      </c>
      <c r="I68" s="14" t="s">
        <v>408</v>
      </c>
      <c r="J68" s="14" t="s">
        <v>370</v>
      </c>
      <c r="K68" s="14" t="s">
        <v>410</v>
      </c>
      <c r="L68" s="14" t="s">
        <v>408</v>
      </c>
      <c r="M68" s="14" t="s">
        <v>372</v>
      </c>
      <c r="N68" s="14" t="s">
        <v>408</v>
      </c>
      <c r="O68" s="14" t="s">
        <v>373</v>
      </c>
      <c r="P68" s="14" t="s">
        <v>411</v>
      </c>
      <c r="Q68" s="14" t="s">
        <v>375</v>
      </c>
      <c r="R68" s="14" t="s">
        <v>412</v>
      </c>
      <c r="S68" s="14" t="s">
        <v>373</v>
      </c>
      <c r="T68" s="14" t="s">
        <v>411</v>
      </c>
      <c r="U68" s="14" t="s">
        <v>377</v>
      </c>
      <c r="V68" s="14" t="s">
        <v>413</v>
      </c>
      <c r="W68" s="14" t="s">
        <v>372</v>
      </c>
      <c r="X68" s="14" t="s">
        <v>408</v>
      </c>
    </row>
    <row r="69" spans="2:24" x14ac:dyDescent="0.25">
      <c r="B69" s="2">
        <v>2020</v>
      </c>
      <c r="C69" s="7" t="s">
        <v>34</v>
      </c>
      <c r="D69" s="14" t="s">
        <v>428</v>
      </c>
      <c r="E69" s="14" t="s">
        <v>429</v>
      </c>
      <c r="F69" s="14" t="s">
        <v>430</v>
      </c>
      <c r="G69" s="14" t="s">
        <v>431</v>
      </c>
      <c r="H69" s="14" t="s">
        <v>432</v>
      </c>
      <c r="I69" s="14" t="s">
        <v>430</v>
      </c>
      <c r="J69" s="14" t="s">
        <v>433</v>
      </c>
      <c r="K69" s="14" t="s">
        <v>434</v>
      </c>
      <c r="L69" s="14" t="s">
        <v>430</v>
      </c>
      <c r="M69" s="14" t="s">
        <v>435</v>
      </c>
      <c r="N69" s="14" t="s">
        <v>430</v>
      </c>
      <c r="O69" s="14" t="s">
        <v>436</v>
      </c>
      <c r="P69" s="14" t="s">
        <v>437</v>
      </c>
      <c r="Q69" s="14" t="s">
        <v>438</v>
      </c>
      <c r="R69" s="14" t="s">
        <v>439</v>
      </c>
      <c r="S69" s="14" t="s">
        <v>436</v>
      </c>
      <c r="T69" s="14" t="s">
        <v>437</v>
      </c>
      <c r="U69" s="14" t="s">
        <v>440</v>
      </c>
      <c r="V69" s="14" t="s">
        <v>441</v>
      </c>
      <c r="W69" s="14" t="s">
        <v>435</v>
      </c>
      <c r="X69" s="14" t="s">
        <v>430</v>
      </c>
    </row>
  </sheetData>
  <mergeCells count="31">
    <mergeCell ref="U4:U5"/>
    <mergeCell ref="V4:V5"/>
    <mergeCell ref="W4:W5"/>
    <mergeCell ref="X4:X5"/>
    <mergeCell ref="J4:J5"/>
    <mergeCell ref="G4:G5"/>
    <mergeCell ref="D4:D5"/>
    <mergeCell ref="O4:O5"/>
    <mergeCell ref="P4:P5"/>
    <mergeCell ref="S3:T3"/>
    <mergeCell ref="E4:F4"/>
    <mergeCell ref="Q4:Q5"/>
    <mergeCell ref="R4:R5"/>
    <mergeCell ref="S4:S5"/>
    <mergeCell ref="T4:T5"/>
    <mergeCell ref="U3:V3"/>
    <mergeCell ref="W3:X3"/>
    <mergeCell ref="B1:X1"/>
    <mergeCell ref="D3:F3"/>
    <mergeCell ref="J3:L3"/>
    <mergeCell ref="Q3:R3"/>
    <mergeCell ref="D2:X2"/>
    <mergeCell ref="C3:C5"/>
    <mergeCell ref="B3:B5"/>
    <mergeCell ref="G3:I3"/>
    <mergeCell ref="H4:I4"/>
    <mergeCell ref="K4:L4"/>
    <mergeCell ref="M3:N3"/>
    <mergeCell ref="O3:P3"/>
    <mergeCell ref="M4:M5"/>
    <mergeCell ref="N4:N5"/>
  </mergeCells>
  <phoneticPr fontId="3" type="noConversion"/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275AE-19A4-4A6D-8089-6A17D0916909}">
  <dimension ref="B1:X72"/>
  <sheetViews>
    <sheetView topLeftCell="B1" zoomScale="84" zoomScaleNormal="85" workbookViewId="0">
      <selection activeCell="J17" sqref="J17"/>
    </sheetView>
  </sheetViews>
  <sheetFormatPr baseColWidth="10" defaultColWidth="9.140625" defaultRowHeight="15" x14ac:dyDescent="0.25"/>
  <cols>
    <col min="1" max="1" width="0" hidden="1" customWidth="1"/>
    <col min="2" max="2" width="10.42578125" customWidth="1"/>
    <col min="3" max="3" width="11.85546875" customWidth="1"/>
    <col min="4" max="14" width="9.5703125" bestFit="1" customWidth="1"/>
    <col min="15" max="15" width="10.5703125" bestFit="1" customWidth="1"/>
    <col min="16" max="16" width="9.5703125" bestFit="1" customWidth="1"/>
    <col min="17" max="17" width="10.5703125" bestFit="1" customWidth="1"/>
    <col min="18" max="18" width="9.5703125" bestFit="1" customWidth="1"/>
    <col min="19" max="24" width="10.85546875" customWidth="1"/>
  </cols>
  <sheetData>
    <row r="1" spans="2:24" x14ac:dyDescent="0.25">
      <c r="B1" s="243" t="s">
        <v>0</v>
      </c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</row>
    <row r="2" spans="2:24" x14ac:dyDescent="0.25">
      <c r="B2" s="249" t="s">
        <v>1</v>
      </c>
      <c r="C2" s="249" t="s">
        <v>2</v>
      </c>
      <c r="D2" s="244" t="s">
        <v>3</v>
      </c>
      <c r="E2" s="245"/>
      <c r="F2" s="246"/>
      <c r="G2" s="247" t="s">
        <v>4</v>
      </c>
      <c r="H2" s="245"/>
      <c r="I2" s="246"/>
      <c r="J2" s="247" t="s">
        <v>5</v>
      </c>
      <c r="K2" s="245"/>
      <c r="L2" s="246"/>
      <c r="M2" s="247" t="s">
        <v>6</v>
      </c>
      <c r="N2" s="245"/>
      <c r="O2" s="247" t="s">
        <v>7</v>
      </c>
      <c r="P2" s="245"/>
      <c r="Q2" s="247" t="s">
        <v>8</v>
      </c>
      <c r="R2" s="245"/>
      <c r="S2" s="255" t="s">
        <v>9</v>
      </c>
      <c r="T2" s="256"/>
      <c r="U2" s="242" t="s">
        <v>10</v>
      </c>
      <c r="V2" s="242"/>
      <c r="W2" s="242" t="s">
        <v>11</v>
      </c>
      <c r="X2" s="242"/>
    </row>
    <row r="3" spans="2:24" ht="15" customHeight="1" x14ac:dyDescent="0.25">
      <c r="B3" s="252"/>
      <c r="C3" s="250"/>
      <c r="D3" s="249" t="s">
        <v>12</v>
      </c>
      <c r="E3" s="245" t="s">
        <v>13</v>
      </c>
      <c r="F3" s="246"/>
      <c r="G3" s="249" t="s">
        <v>12</v>
      </c>
      <c r="H3" s="247" t="s">
        <v>13</v>
      </c>
      <c r="I3" s="246"/>
      <c r="J3" s="249" t="s">
        <v>12</v>
      </c>
      <c r="K3" s="247" t="s">
        <v>13</v>
      </c>
      <c r="L3" s="246"/>
      <c r="M3" s="249" t="s">
        <v>12</v>
      </c>
      <c r="N3" s="253" t="s">
        <v>13</v>
      </c>
      <c r="O3" s="249" t="s">
        <v>12</v>
      </c>
      <c r="P3" s="253" t="s">
        <v>13</v>
      </c>
      <c r="Q3" s="249" t="s">
        <v>12</v>
      </c>
      <c r="R3" s="253" t="s">
        <v>13</v>
      </c>
      <c r="S3" s="249" t="s">
        <v>12</v>
      </c>
      <c r="T3" s="253" t="s">
        <v>13</v>
      </c>
      <c r="U3" s="249" t="s">
        <v>12</v>
      </c>
      <c r="V3" s="253" t="s">
        <v>13</v>
      </c>
      <c r="W3" s="249" t="s">
        <v>12</v>
      </c>
      <c r="X3" s="253" t="s">
        <v>13</v>
      </c>
    </row>
    <row r="4" spans="2:24" x14ac:dyDescent="0.25">
      <c r="B4" s="251"/>
      <c r="C4" s="251"/>
      <c r="D4" s="251"/>
      <c r="E4" s="3" t="s">
        <v>14</v>
      </c>
      <c r="F4" s="3" t="s">
        <v>15</v>
      </c>
      <c r="G4" s="251"/>
      <c r="H4" s="3" t="s">
        <v>14</v>
      </c>
      <c r="I4" s="3" t="s">
        <v>15</v>
      </c>
      <c r="J4" s="251"/>
      <c r="K4" s="3" t="s">
        <v>14</v>
      </c>
      <c r="L4" s="3" t="s">
        <v>15</v>
      </c>
      <c r="M4" s="251"/>
      <c r="N4" s="254"/>
      <c r="O4" s="251"/>
      <c r="P4" s="254"/>
      <c r="Q4" s="251"/>
      <c r="R4" s="254"/>
      <c r="S4" s="251"/>
      <c r="T4" s="254"/>
      <c r="U4" s="251"/>
      <c r="V4" s="254"/>
      <c r="W4" s="251"/>
      <c r="X4" s="254"/>
    </row>
    <row r="5" spans="2:24" x14ac:dyDescent="0.25">
      <c r="B5" s="1">
        <v>2016</v>
      </c>
      <c r="C5" s="1" t="s">
        <v>16</v>
      </c>
      <c r="D5" s="53">
        <v>3425.78</v>
      </c>
      <c r="E5" s="53">
        <v>484.9</v>
      </c>
      <c r="F5" s="53">
        <v>1212.25</v>
      </c>
      <c r="G5" s="53">
        <v>5138.67</v>
      </c>
      <c r="H5" s="53">
        <v>727.35</v>
      </c>
      <c r="I5" s="53">
        <v>1212.25</v>
      </c>
      <c r="J5" s="53">
        <v>7493.89</v>
      </c>
      <c r="K5" s="53">
        <v>1060.72</v>
      </c>
      <c r="L5" s="53">
        <v>1212.25</v>
      </c>
      <c r="M5" s="53">
        <v>8564.44</v>
      </c>
      <c r="N5" s="53">
        <v>1212.25</v>
      </c>
      <c r="O5" s="53">
        <v>12846.67</v>
      </c>
      <c r="P5" s="53">
        <v>1818.38</v>
      </c>
      <c r="Q5" s="53">
        <v>13703.11</v>
      </c>
      <c r="R5" s="53">
        <v>1939.6</v>
      </c>
      <c r="S5" s="54">
        <v>12846.67</v>
      </c>
      <c r="T5" s="54">
        <v>1818.38</v>
      </c>
      <c r="U5" s="54">
        <v>11133.78</v>
      </c>
      <c r="V5" s="54">
        <v>1575.93</v>
      </c>
      <c r="W5" s="54">
        <v>8564.44</v>
      </c>
      <c r="X5" s="54">
        <v>1212.25</v>
      </c>
    </row>
    <row r="6" spans="2:24" x14ac:dyDescent="0.25">
      <c r="B6" s="1">
        <v>2016</v>
      </c>
      <c r="C6" s="1" t="s">
        <v>22</v>
      </c>
      <c r="D6" s="53">
        <v>3425.78</v>
      </c>
      <c r="E6" s="53">
        <v>485.04</v>
      </c>
      <c r="F6" s="53">
        <v>1212.5999999999999</v>
      </c>
      <c r="G6" s="53">
        <v>5138.67</v>
      </c>
      <c r="H6" s="53">
        <v>727.56</v>
      </c>
      <c r="I6" s="53">
        <v>1212.5999999999999</v>
      </c>
      <c r="J6" s="53">
        <v>7493.89</v>
      </c>
      <c r="K6" s="53">
        <v>1061.03</v>
      </c>
      <c r="L6" s="53">
        <v>1212.5999999999999</v>
      </c>
      <c r="M6" s="53">
        <v>8564.44</v>
      </c>
      <c r="N6" s="53">
        <v>1212.5999999999999</v>
      </c>
      <c r="O6" s="53">
        <v>12846.67</v>
      </c>
      <c r="P6" s="53">
        <v>1818.9</v>
      </c>
      <c r="Q6" s="53">
        <v>13703.11</v>
      </c>
      <c r="R6" s="53">
        <v>1940.16</v>
      </c>
      <c r="S6" s="54">
        <v>12846.67</v>
      </c>
      <c r="T6" s="54">
        <v>1818.9</v>
      </c>
      <c r="U6" s="54">
        <v>11133.78</v>
      </c>
      <c r="V6" s="54">
        <v>1576.38</v>
      </c>
      <c r="W6" s="54">
        <v>8564.44</v>
      </c>
      <c r="X6" s="53">
        <v>1212.5999999999999</v>
      </c>
    </row>
    <row r="7" spans="2:24" x14ac:dyDescent="0.25">
      <c r="B7" s="1">
        <v>2016</v>
      </c>
      <c r="C7" s="1" t="s">
        <v>23</v>
      </c>
      <c r="D7" s="53">
        <v>3561.86</v>
      </c>
      <c r="E7" s="53">
        <v>504.26</v>
      </c>
      <c r="F7" s="53">
        <v>1260.6500000000001</v>
      </c>
      <c r="G7" s="53">
        <v>5342.8</v>
      </c>
      <c r="H7" s="53">
        <v>756.39</v>
      </c>
      <c r="I7" s="53">
        <v>1260.6500000000001</v>
      </c>
      <c r="J7" s="53">
        <v>7791.58</v>
      </c>
      <c r="K7" s="53">
        <v>1103.07</v>
      </c>
      <c r="L7" s="53">
        <v>1260.6500000000001</v>
      </c>
      <c r="M7" s="53">
        <v>8904.66</v>
      </c>
      <c r="N7" s="53">
        <v>1260.6500000000001</v>
      </c>
      <c r="O7" s="53">
        <v>13356.99</v>
      </c>
      <c r="P7" s="53">
        <v>1890.97</v>
      </c>
      <c r="Q7" s="53">
        <v>14247.46</v>
      </c>
      <c r="R7" s="53">
        <v>2017.04</v>
      </c>
      <c r="S7" s="54">
        <v>13356.99</v>
      </c>
      <c r="T7" s="54">
        <v>1890.97</v>
      </c>
      <c r="U7" s="54">
        <v>11576.06</v>
      </c>
      <c r="V7" s="54">
        <v>1638.84</v>
      </c>
      <c r="W7" s="54">
        <v>8904.66</v>
      </c>
      <c r="X7" s="54">
        <v>1260.6500000000001</v>
      </c>
    </row>
    <row r="8" spans="2:24" x14ac:dyDescent="0.25">
      <c r="B8" s="1">
        <v>2016</v>
      </c>
      <c r="C8" s="1" t="s">
        <v>24</v>
      </c>
      <c r="D8" s="53">
        <v>3561.86</v>
      </c>
      <c r="E8" s="53">
        <v>504.26</v>
      </c>
      <c r="F8" s="53">
        <v>1260.6500000000001</v>
      </c>
      <c r="G8" s="53">
        <v>5342.8</v>
      </c>
      <c r="H8" s="53">
        <v>756.39</v>
      </c>
      <c r="I8" s="53">
        <v>1260.6500000000001</v>
      </c>
      <c r="J8" s="53">
        <v>7791.58</v>
      </c>
      <c r="K8" s="53">
        <v>1103.07</v>
      </c>
      <c r="L8" s="53">
        <v>1260.6500000000001</v>
      </c>
      <c r="M8" s="53">
        <v>8904.66</v>
      </c>
      <c r="N8" s="53">
        <v>1260.6500000000001</v>
      </c>
      <c r="O8" s="53">
        <v>13356.99</v>
      </c>
      <c r="P8" s="53">
        <v>1890.97</v>
      </c>
      <c r="Q8" s="53">
        <v>14247.46</v>
      </c>
      <c r="R8" s="53">
        <v>2017.04</v>
      </c>
      <c r="S8" s="54">
        <v>13356.99</v>
      </c>
      <c r="T8" s="54">
        <v>1890.97</v>
      </c>
      <c r="U8" s="54">
        <v>11576.06</v>
      </c>
      <c r="V8" s="54">
        <v>1638.84</v>
      </c>
      <c r="W8" s="54">
        <v>8904.66</v>
      </c>
      <c r="X8" s="54">
        <v>1260.6500000000001</v>
      </c>
    </row>
    <row r="9" spans="2:24" x14ac:dyDescent="0.25">
      <c r="B9" s="1">
        <v>2016</v>
      </c>
      <c r="C9" s="1" t="s">
        <v>25</v>
      </c>
      <c r="D9" s="53">
        <v>3561.86</v>
      </c>
      <c r="E9" s="53">
        <v>504.26</v>
      </c>
      <c r="F9" s="53">
        <v>1260.6500000000001</v>
      </c>
      <c r="G9" s="53">
        <v>5342.8</v>
      </c>
      <c r="H9" s="53">
        <v>756.39</v>
      </c>
      <c r="I9" s="53">
        <v>1260.6500000000001</v>
      </c>
      <c r="J9" s="53">
        <v>7791.58</v>
      </c>
      <c r="K9" s="53">
        <v>1103.07</v>
      </c>
      <c r="L9" s="53">
        <v>1260.6500000000001</v>
      </c>
      <c r="M9" s="53">
        <v>8904.66</v>
      </c>
      <c r="N9" s="53">
        <v>1260.6500000000001</v>
      </c>
      <c r="O9" s="53">
        <v>13356.99</v>
      </c>
      <c r="P9" s="53">
        <v>1890.97</v>
      </c>
      <c r="Q9" s="53">
        <v>14247.46</v>
      </c>
      <c r="R9" s="53">
        <v>2017.04</v>
      </c>
      <c r="S9" s="54">
        <v>13356.99</v>
      </c>
      <c r="T9" s="54">
        <v>1890.97</v>
      </c>
      <c r="U9" s="54">
        <v>11576.06</v>
      </c>
      <c r="V9" s="54">
        <v>1638.84</v>
      </c>
      <c r="W9" s="54">
        <v>8904.66</v>
      </c>
      <c r="X9" s="53">
        <v>1260.6500000000001</v>
      </c>
    </row>
    <row r="10" spans="2:24" x14ac:dyDescent="0.25">
      <c r="B10" s="1"/>
      <c r="C10" s="1"/>
      <c r="D10" s="33"/>
      <c r="E10" s="100" t="s">
        <v>26</v>
      </c>
      <c r="F10" s="100" t="s">
        <v>27</v>
      </c>
      <c r="G10" s="33"/>
      <c r="H10" s="100" t="s">
        <v>26</v>
      </c>
      <c r="I10" s="100" t="s">
        <v>27</v>
      </c>
      <c r="J10" s="33"/>
      <c r="K10" s="100" t="s">
        <v>26</v>
      </c>
      <c r="L10" s="100" t="s">
        <v>27</v>
      </c>
      <c r="M10" s="33"/>
      <c r="N10" s="100"/>
      <c r="O10" s="33"/>
      <c r="P10" s="100"/>
      <c r="Q10" s="33"/>
      <c r="R10" s="100"/>
      <c r="S10" s="33"/>
      <c r="T10" s="33"/>
      <c r="U10" s="33"/>
      <c r="V10" s="33"/>
      <c r="W10" s="33"/>
      <c r="X10" s="33"/>
    </row>
    <row r="11" spans="2:24" x14ac:dyDescent="0.25">
      <c r="B11" s="1">
        <v>2016</v>
      </c>
      <c r="C11" s="7" t="s">
        <v>28</v>
      </c>
      <c r="D11" s="138">
        <v>3561.86</v>
      </c>
      <c r="E11" s="138">
        <v>504.26</v>
      </c>
      <c r="F11" s="138">
        <v>1260.6500000000001</v>
      </c>
      <c r="G11" s="138">
        <v>5342.8</v>
      </c>
      <c r="H11" s="138">
        <v>756.39</v>
      </c>
      <c r="I11" s="138">
        <v>1260.6500000000001</v>
      </c>
      <c r="J11" s="138">
        <v>7791.58</v>
      </c>
      <c r="K11" s="138">
        <v>1103.07</v>
      </c>
      <c r="L11" s="138">
        <v>1260.6500000000001</v>
      </c>
      <c r="M11" s="138">
        <v>8904.66</v>
      </c>
      <c r="N11" s="138">
        <v>1260.6500000000001</v>
      </c>
      <c r="O11" s="138">
        <v>13356.99</v>
      </c>
      <c r="P11" s="138">
        <v>1890.97</v>
      </c>
      <c r="Q11" s="138">
        <v>14247.46</v>
      </c>
      <c r="R11" s="138">
        <v>2017.04</v>
      </c>
      <c r="S11" s="138">
        <v>13356.99</v>
      </c>
      <c r="T11" s="138">
        <v>1890.97</v>
      </c>
      <c r="U11" s="139">
        <v>11576.06</v>
      </c>
      <c r="V11" s="139">
        <v>1638.84</v>
      </c>
      <c r="W11" s="139">
        <v>8904.66</v>
      </c>
      <c r="X11" s="50">
        <v>1260.6500000000001</v>
      </c>
    </row>
    <row r="12" spans="2:24" x14ac:dyDescent="0.25">
      <c r="B12" s="1">
        <v>2016</v>
      </c>
      <c r="C12" s="8" t="s">
        <v>29</v>
      </c>
      <c r="D12" s="138">
        <v>3678.21</v>
      </c>
      <c r="E12" s="139">
        <v>520.69000000000005</v>
      </c>
      <c r="F12" s="138">
        <v>1301.72</v>
      </c>
      <c r="G12" s="139">
        <v>5517.31</v>
      </c>
      <c r="H12" s="138">
        <v>781.03</v>
      </c>
      <c r="I12" s="138">
        <v>1301.72</v>
      </c>
      <c r="J12" s="139">
        <v>8046.08</v>
      </c>
      <c r="K12" s="138">
        <v>1139.01</v>
      </c>
      <c r="L12" s="138">
        <v>1301.72</v>
      </c>
      <c r="M12" s="138">
        <v>9195.52</v>
      </c>
      <c r="N12" s="138">
        <v>1301.72</v>
      </c>
      <c r="O12" s="139">
        <v>13793.27</v>
      </c>
      <c r="P12" s="138">
        <v>1952.58</v>
      </c>
      <c r="Q12" s="139">
        <v>14712.83</v>
      </c>
      <c r="R12" s="138">
        <v>2082.7600000000002</v>
      </c>
      <c r="S12" s="139">
        <v>13793.27</v>
      </c>
      <c r="T12" s="139">
        <v>1952.58</v>
      </c>
      <c r="U12" s="139">
        <v>11954.17</v>
      </c>
      <c r="V12" s="139">
        <v>1692.24</v>
      </c>
      <c r="W12" s="139">
        <v>9195.52</v>
      </c>
      <c r="X12" s="50">
        <v>1301.72</v>
      </c>
    </row>
    <row r="13" spans="2:24" x14ac:dyDescent="0.25">
      <c r="B13" s="7">
        <v>2016</v>
      </c>
      <c r="C13" s="24" t="s">
        <v>30</v>
      </c>
      <c r="D13" s="138">
        <v>3321.4</v>
      </c>
      <c r="E13" s="138">
        <v>644.91</v>
      </c>
      <c r="F13" s="138">
        <v>1612.27</v>
      </c>
      <c r="G13" s="138">
        <v>4982.09</v>
      </c>
      <c r="H13" s="138">
        <v>967.36</v>
      </c>
      <c r="I13" s="138">
        <v>1612.27</v>
      </c>
      <c r="J13" s="139">
        <v>7265.55</v>
      </c>
      <c r="K13" s="139">
        <v>1410.74</v>
      </c>
      <c r="L13" s="138">
        <v>1612.27</v>
      </c>
      <c r="M13" s="138">
        <v>8303.49</v>
      </c>
      <c r="N13" s="138">
        <v>1612.27</v>
      </c>
      <c r="O13" s="139">
        <v>12455.24</v>
      </c>
      <c r="P13" s="138">
        <v>2418.41</v>
      </c>
      <c r="Q13" s="139">
        <v>13285.58</v>
      </c>
      <c r="R13" s="138">
        <v>2579.63</v>
      </c>
      <c r="S13" s="139">
        <v>12455.24</v>
      </c>
      <c r="T13" s="138">
        <v>2418.41</v>
      </c>
      <c r="U13" s="139">
        <v>10794.54</v>
      </c>
      <c r="V13" s="139">
        <v>2095.9499999999998</v>
      </c>
      <c r="W13" s="139">
        <v>8303.49</v>
      </c>
      <c r="X13" s="50">
        <v>1612.27</v>
      </c>
    </row>
    <row r="14" spans="2:24" x14ac:dyDescent="0.25">
      <c r="B14" s="7">
        <v>2016</v>
      </c>
      <c r="C14" s="24" t="s">
        <v>31</v>
      </c>
      <c r="D14" s="139">
        <v>3321.4</v>
      </c>
      <c r="E14" s="139">
        <v>644.91</v>
      </c>
      <c r="F14" s="138">
        <v>1612.27</v>
      </c>
      <c r="G14" s="139">
        <v>4982.09</v>
      </c>
      <c r="H14" s="139">
        <v>967.36</v>
      </c>
      <c r="I14" s="138">
        <v>1612.27</v>
      </c>
      <c r="J14" s="139">
        <v>7265.55</v>
      </c>
      <c r="K14" s="138">
        <v>1410.74</v>
      </c>
      <c r="L14" s="138">
        <v>1612.27</v>
      </c>
      <c r="M14" s="138">
        <v>8303.49</v>
      </c>
      <c r="N14" s="138">
        <v>1612.27</v>
      </c>
      <c r="O14" s="139">
        <v>12455.24</v>
      </c>
      <c r="P14" s="138">
        <v>2418.41</v>
      </c>
      <c r="Q14" s="139">
        <v>13285.58</v>
      </c>
      <c r="R14" s="138">
        <v>2579.63</v>
      </c>
      <c r="S14" s="139">
        <v>12455.24</v>
      </c>
      <c r="T14" s="139">
        <v>2418.41</v>
      </c>
      <c r="U14" s="139">
        <v>10794.54</v>
      </c>
      <c r="V14" s="139">
        <v>2095.9499999999998</v>
      </c>
      <c r="W14" s="139">
        <v>8303.49</v>
      </c>
      <c r="X14" s="50">
        <v>1612.27</v>
      </c>
    </row>
    <row r="15" spans="2:24" x14ac:dyDescent="0.25">
      <c r="B15" s="7">
        <v>2016</v>
      </c>
      <c r="C15" s="17" t="s">
        <v>32</v>
      </c>
      <c r="D15" s="139">
        <v>3321.4</v>
      </c>
      <c r="E15" s="139">
        <v>644.91</v>
      </c>
      <c r="F15" s="138">
        <v>1612.27</v>
      </c>
      <c r="G15" s="139">
        <v>4982.09</v>
      </c>
      <c r="H15" s="138">
        <v>967.36</v>
      </c>
      <c r="I15" s="138">
        <v>1612.27</v>
      </c>
      <c r="J15" s="139">
        <v>7265.55</v>
      </c>
      <c r="K15" s="138">
        <v>1410.74</v>
      </c>
      <c r="L15" s="138">
        <v>1612.27</v>
      </c>
      <c r="M15" s="138">
        <v>8303.49</v>
      </c>
      <c r="N15" s="138">
        <v>1612.27</v>
      </c>
      <c r="O15" s="139">
        <v>12455.24</v>
      </c>
      <c r="P15" s="139">
        <v>2418.41</v>
      </c>
      <c r="Q15" s="139">
        <v>13285.58</v>
      </c>
      <c r="R15" s="138">
        <v>2579.63</v>
      </c>
      <c r="S15" s="139">
        <v>12455.24</v>
      </c>
      <c r="T15" s="139">
        <v>2418.41</v>
      </c>
      <c r="U15" s="139">
        <v>10794.54</v>
      </c>
      <c r="V15" s="139">
        <v>2095.9499999999998</v>
      </c>
      <c r="W15" s="139">
        <v>8303.49</v>
      </c>
      <c r="X15" s="50">
        <v>1612.27</v>
      </c>
    </row>
    <row r="16" spans="2:24" x14ac:dyDescent="0.25">
      <c r="B16" s="7">
        <v>2016</v>
      </c>
      <c r="C16" s="17" t="s">
        <v>33</v>
      </c>
      <c r="D16" s="50">
        <v>3321.4</v>
      </c>
      <c r="E16" s="55">
        <v>644.91</v>
      </c>
      <c r="F16" s="55">
        <v>1612.27</v>
      </c>
      <c r="G16" s="50">
        <v>4982.09</v>
      </c>
      <c r="H16" s="55">
        <v>967.36</v>
      </c>
      <c r="I16" s="55">
        <v>1612.27</v>
      </c>
      <c r="J16" s="50">
        <v>7265.55</v>
      </c>
      <c r="K16" s="55">
        <v>1410.74</v>
      </c>
      <c r="L16" s="55">
        <v>1612.27</v>
      </c>
      <c r="M16" s="55">
        <v>8303.49</v>
      </c>
      <c r="N16" s="55">
        <v>1612.27</v>
      </c>
      <c r="O16" s="50">
        <v>12455.24</v>
      </c>
      <c r="P16" s="55">
        <v>2418.41</v>
      </c>
      <c r="Q16" s="50">
        <v>13285.58</v>
      </c>
      <c r="R16" s="55">
        <v>2579.63</v>
      </c>
      <c r="S16" s="50">
        <v>12455.24</v>
      </c>
      <c r="T16" s="55">
        <v>2418.41</v>
      </c>
      <c r="U16" s="50">
        <v>10794.54</v>
      </c>
      <c r="V16" s="50">
        <v>2095.9499999999998</v>
      </c>
      <c r="W16" s="50">
        <v>8303.49</v>
      </c>
      <c r="X16" s="50">
        <v>1612.27</v>
      </c>
    </row>
    <row r="17" spans="2:24" x14ac:dyDescent="0.25">
      <c r="B17" s="8">
        <v>2016</v>
      </c>
      <c r="C17" s="17" t="s">
        <v>34</v>
      </c>
      <c r="D17" s="50">
        <v>3321.4</v>
      </c>
      <c r="E17" s="50">
        <v>644.91</v>
      </c>
      <c r="F17" s="56">
        <v>1612.27</v>
      </c>
      <c r="G17" s="57">
        <v>4982.09</v>
      </c>
      <c r="H17" s="57">
        <v>967.36</v>
      </c>
      <c r="I17" s="56">
        <v>1612.27</v>
      </c>
      <c r="J17" s="57">
        <v>7265.55</v>
      </c>
      <c r="K17" s="58">
        <v>1410.74</v>
      </c>
      <c r="L17" s="56">
        <v>1612.27</v>
      </c>
      <c r="M17" s="59">
        <v>8303.49</v>
      </c>
      <c r="N17" s="56">
        <v>1612.27</v>
      </c>
      <c r="O17" s="57">
        <v>12455.24</v>
      </c>
      <c r="P17" s="58">
        <v>2418.41</v>
      </c>
      <c r="Q17" s="47">
        <v>13285.58</v>
      </c>
      <c r="R17" s="50">
        <v>2579.63</v>
      </c>
      <c r="S17" s="50">
        <v>12455.24</v>
      </c>
      <c r="T17" s="50">
        <v>2418.41</v>
      </c>
      <c r="U17" s="50">
        <v>10794.54</v>
      </c>
      <c r="V17" s="50">
        <v>2095.9499999999998</v>
      </c>
      <c r="W17" s="50">
        <v>8303.49</v>
      </c>
      <c r="X17" s="50">
        <v>1612.27</v>
      </c>
    </row>
    <row r="18" spans="2:24" x14ac:dyDescent="0.25">
      <c r="B18" s="2">
        <v>2017</v>
      </c>
      <c r="C18" s="31" t="s">
        <v>16</v>
      </c>
      <c r="D18" s="60">
        <v>3321.4</v>
      </c>
      <c r="E18" s="61">
        <v>687.91</v>
      </c>
      <c r="F18" s="61">
        <v>1719.77</v>
      </c>
      <c r="G18" s="62">
        <v>4982.09</v>
      </c>
      <c r="H18" s="63">
        <v>1031.8599999999999</v>
      </c>
      <c r="I18" s="61">
        <v>1719.77</v>
      </c>
      <c r="J18" s="62">
        <v>7265.55</v>
      </c>
      <c r="K18" s="63">
        <v>1504.8</v>
      </c>
      <c r="L18" s="61">
        <v>1719.77</v>
      </c>
      <c r="M18" s="64">
        <v>8303.49</v>
      </c>
      <c r="N18" s="61">
        <v>1719.77</v>
      </c>
      <c r="O18" s="63">
        <v>12455.24</v>
      </c>
      <c r="P18" s="63">
        <v>2579.66</v>
      </c>
      <c r="Q18" s="62">
        <v>13285.58</v>
      </c>
      <c r="R18" s="63">
        <v>2751.63</v>
      </c>
      <c r="S18" s="65">
        <v>12455.24</v>
      </c>
      <c r="T18" s="65">
        <v>2579.66</v>
      </c>
      <c r="U18" s="62">
        <v>10794.54</v>
      </c>
      <c r="V18" s="63">
        <v>2235.6999999999998</v>
      </c>
      <c r="W18" s="65">
        <v>8303.49</v>
      </c>
      <c r="X18" s="65">
        <v>1719.77</v>
      </c>
    </row>
    <row r="19" spans="2:24" x14ac:dyDescent="0.25">
      <c r="B19" s="9"/>
      <c r="C19" s="17"/>
      <c r="D19" s="21"/>
      <c r="E19" s="22" t="s">
        <v>35</v>
      </c>
      <c r="F19" s="22" t="s">
        <v>36</v>
      </c>
      <c r="G19" s="21"/>
      <c r="H19" s="22" t="s">
        <v>35</v>
      </c>
      <c r="I19" s="22" t="s">
        <v>36</v>
      </c>
      <c r="J19" s="21"/>
      <c r="K19" s="22" t="s">
        <v>35</v>
      </c>
      <c r="L19" s="22" t="s">
        <v>36</v>
      </c>
      <c r="M19" s="21"/>
      <c r="N19" s="22"/>
      <c r="O19" s="21"/>
      <c r="P19" s="22"/>
      <c r="Q19" s="21"/>
      <c r="R19" s="22"/>
      <c r="S19" s="21"/>
      <c r="T19" s="21"/>
      <c r="U19" s="21"/>
      <c r="V19" s="21"/>
      <c r="W19" s="21"/>
      <c r="X19" s="21"/>
    </row>
    <row r="20" spans="2:24" x14ac:dyDescent="0.25">
      <c r="B20" s="9">
        <v>2017</v>
      </c>
      <c r="C20" s="17" t="s">
        <v>22</v>
      </c>
      <c r="D20" s="50">
        <v>3321.4</v>
      </c>
      <c r="E20" s="50">
        <v>687.91</v>
      </c>
      <c r="F20" s="50">
        <v>1719.77</v>
      </c>
      <c r="G20" s="50">
        <v>4982.09</v>
      </c>
      <c r="H20" s="50">
        <v>1031.8599999999999</v>
      </c>
      <c r="I20" s="50">
        <v>1719.77</v>
      </c>
      <c r="J20" s="50">
        <v>7265.55</v>
      </c>
      <c r="K20" s="50">
        <v>1504.8</v>
      </c>
      <c r="L20" s="50">
        <v>1719.77</v>
      </c>
      <c r="M20" s="50">
        <v>8303.49</v>
      </c>
      <c r="N20" s="50">
        <v>1719.77</v>
      </c>
      <c r="O20" s="50">
        <v>12455.24</v>
      </c>
      <c r="P20" s="50">
        <v>2579.66</v>
      </c>
      <c r="Q20" s="50">
        <v>13285.58</v>
      </c>
      <c r="R20" s="50">
        <v>2751.63</v>
      </c>
      <c r="S20" s="50">
        <v>12455.24</v>
      </c>
      <c r="T20" s="50">
        <v>2579.66</v>
      </c>
      <c r="U20" s="50">
        <v>10794.54</v>
      </c>
      <c r="V20" s="50">
        <v>2235.6999999999998</v>
      </c>
      <c r="W20" s="50">
        <v>8303.49</v>
      </c>
      <c r="X20" s="50">
        <v>1719.77</v>
      </c>
    </row>
    <row r="21" spans="2:24" x14ac:dyDescent="0.25">
      <c r="B21" s="9">
        <v>2017</v>
      </c>
      <c r="C21" s="17" t="s">
        <v>23</v>
      </c>
      <c r="D21" s="50">
        <v>3321.4</v>
      </c>
      <c r="E21" s="50">
        <v>687.91</v>
      </c>
      <c r="F21" s="55">
        <v>1719.77</v>
      </c>
      <c r="G21" s="50">
        <v>4982.09</v>
      </c>
      <c r="H21" s="50">
        <v>1031.8599999999999</v>
      </c>
      <c r="I21" s="55">
        <v>1719.77</v>
      </c>
      <c r="J21" s="50">
        <v>7265.55</v>
      </c>
      <c r="K21" s="50">
        <v>1504.8</v>
      </c>
      <c r="L21" s="55">
        <v>1719.77</v>
      </c>
      <c r="M21" s="50">
        <v>8303.49</v>
      </c>
      <c r="N21" s="55">
        <v>1719.77</v>
      </c>
      <c r="O21" s="50">
        <v>12455.24</v>
      </c>
      <c r="P21" s="50">
        <v>2579.66</v>
      </c>
      <c r="Q21" s="50">
        <v>13285.58</v>
      </c>
      <c r="R21" s="50">
        <v>2751.63</v>
      </c>
      <c r="S21" s="50">
        <v>12455.24</v>
      </c>
      <c r="T21" s="50">
        <v>2579.66</v>
      </c>
      <c r="U21" s="50">
        <v>10794.54</v>
      </c>
      <c r="V21" s="50">
        <v>2235.6999999999998</v>
      </c>
      <c r="W21" s="50">
        <v>8303.49</v>
      </c>
      <c r="X21" s="50">
        <v>1719.77</v>
      </c>
    </row>
    <row r="22" spans="2:24" x14ac:dyDescent="0.25">
      <c r="B22" s="9">
        <v>2017</v>
      </c>
      <c r="C22" s="17" t="s">
        <v>24</v>
      </c>
      <c r="D22" s="50">
        <v>3426.36</v>
      </c>
      <c r="E22" s="55">
        <v>709.48</v>
      </c>
      <c r="F22" s="55">
        <v>1773.7</v>
      </c>
      <c r="G22" s="50">
        <v>5139.55</v>
      </c>
      <c r="H22" s="50">
        <v>1064.22</v>
      </c>
      <c r="I22" s="55">
        <v>1773.7</v>
      </c>
      <c r="J22" s="50">
        <v>7495.17</v>
      </c>
      <c r="K22" s="50">
        <v>1551.99</v>
      </c>
      <c r="L22" s="55">
        <v>1773.7</v>
      </c>
      <c r="M22" s="50">
        <v>8565.91</v>
      </c>
      <c r="N22" s="55">
        <v>1773.7</v>
      </c>
      <c r="O22" s="50">
        <v>12848.87</v>
      </c>
      <c r="P22" s="50">
        <v>2660.55</v>
      </c>
      <c r="Q22" s="50">
        <v>13705.46</v>
      </c>
      <c r="R22" s="50">
        <v>2837.93</v>
      </c>
      <c r="S22" s="50">
        <v>12848.87</v>
      </c>
      <c r="T22" s="50">
        <v>2660.55</v>
      </c>
      <c r="U22" s="50">
        <v>11135.68</v>
      </c>
      <c r="V22" s="50">
        <v>2305.81</v>
      </c>
      <c r="W22" s="50">
        <v>8565.91</v>
      </c>
      <c r="X22" s="55">
        <v>1773.7</v>
      </c>
    </row>
    <row r="23" spans="2:24" x14ac:dyDescent="0.25">
      <c r="B23" s="9">
        <v>2017</v>
      </c>
      <c r="C23" s="17" t="s">
        <v>25</v>
      </c>
      <c r="D23" s="50">
        <v>3426.37</v>
      </c>
      <c r="E23" s="50">
        <v>709.48</v>
      </c>
      <c r="F23" s="55">
        <v>1773.7</v>
      </c>
      <c r="G23" s="50">
        <v>5139.55</v>
      </c>
      <c r="H23" s="50">
        <v>1064.22</v>
      </c>
      <c r="I23" s="55">
        <v>1773.7</v>
      </c>
      <c r="J23" s="50">
        <v>7495.17</v>
      </c>
      <c r="K23" s="50">
        <v>1551.99</v>
      </c>
      <c r="L23" s="55">
        <v>1773.7</v>
      </c>
      <c r="M23" s="50">
        <v>8565.91</v>
      </c>
      <c r="N23" s="55">
        <v>1773.7</v>
      </c>
      <c r="O23" s="50">
        <v>12848.87</v>
      </c>
      <c r="P23" s="50">
        <v>2660.56</v>
      </c>
      <c r="Q23" s="50">
        <v>13705.46</v>
      </c>
      <c r="R23" s="50">
        <v>2837.93</v>
      </c>
      <c r="S23" s="50">
        <v>12848.87</v>
      </c>
      <c r="T23" s="50">
        <v>2660.56</v>
      </c>
      <c r="U23" s="50">
        <v>11135.69</v>
      </c>
      <c r="V23" s="50">
        <v>2305.81</v>
      </c>
      <c r="W23" s="50">
        <v>8565.91</v>
      </c>
      <c r="X23" s="50">
        <v>1773.7</v>
      </c>
    </row>
    <row r="24" spans="2:24" x14ac:dyDescent="0.25">
      <c r="B24" s="9">
        <v>2017</v>
      </c>
      <c r="C24" s="17" t="s">
        <v>28</v>
      </c>
      <c r="D24" s="66">
        <v>3426.37</v>
      </c>
      <c r="E24" s="53">
        <v>709.48</v>
      </c>
      <c r="F24" s="53">
        <v>1773.7</v>
      </c>
      <c r="G24" s="50">
        <v>5139.55</v>
      </c>
      <c r="H24" s="50">
        <v>1064.22</v>
      </c>
      <c r="I24" s="53">
        <v>1773.7</v>
      </c>
      <c r="J24" s="50">
        <v>7495.17</v>
      </c>
      <c r="K24" s="50">
        <v>1551.99</v>
      </c>
      <c r="L24" s="53">
        <v>1773.7</v>
      </c>
      <c r="M24" s="50">
        <v>8565.91</v>
      </c>
      <c r="N24" s="53">
        <v>1773.7</v>
      </c>
      <c r="O24" s="50">
        <v>12848.87</v>
      </c>
      <c r="P24" s="50">
        <v>2660.56</v>
      </c>
      <c r="Q24" s="50">
        <v>13705.46</v>
      </c>
      <c r="R24" s="50">
        <v>2837.93</v>
      </c>
      <c r="S24" s="50">
        <v>12848.87</v>
      </c>
      <c r="T24" s="50">
        <v>2660.56</v>
      </c>
      <c r="U24" s="50">
        <v>11135.69</v>
      </c>
      <c r="V24" s="50">
        <v>2305.81</v>
      </c>
      <c r="W24" s="50">
        <v>8565.91</v>
      </c>
      <c r="X24" s="50">
        <v>1773.7</v>
      </c>
    </row>
    <row r="25" spans="2:24" x14ac:dyDescent="0.25">
      <c r="B25" s="9">
        <v>2017</v>
      </c>
      <c r="C25" s="17" t="s">
        <v>29</v>
      </c>
      <c r="D25" s="47">
        <v>3426.37</v>
      </c>
      <c r="E25" s="47">
        <v>709.48</v>
      </c>
      <c r="F25" s="53">
        <v>1773.7</v>
      </c>
      <c r="G25" s="67">
        <v>5139.55</v>
      </c>
      <c r="H25" s="54">
        <v>1064.22</v>
      </c>
      <c r="I25" s="53">
        <v>1773.7</v>
      </c>
      <c r="J25" s="47">
        <v>7495.17</v>
      </c>
      <c r="K25" s="50">
        <v>1551.99</v>
      </c>
      <c r="L25" s="53">
        <v>1773.7</v>
      </c>
      <c r="M25" s="50">
        <v>8565.91</v>
      </c>
      <c r="N25" s="53">
        <v>1773.7</v>
      </c>
      <c r="O25" s="67">
        <v>12848.87</v>
      </c>
      <c r="P25" s="54">
        <v>2660.56</v>
      </c>
      <c r="Q25" s="47">
        <v>13705.46</v>
      </c>
      <c r="R25" s="50">
        <v>2837.93</v>
      </c>
      <c r="S25" s="67">
        <v>12848.87</v>
      </c>
      <c r="T25" s="54">
        <v>2660.56</v>
      </c>
      <c r="U25" s="67">
        <v>11135.69</v>
      </c>
      <c r="V25" s="54">
        <v>2305.81</v>
      </c>
      <c r="W25" s="50">
        <v>8565.91</v>
      </c>
      <c r="X25" s="53">
        <v>1773.7</v>
      </c>
    </row>
    <row r="26" spans="2:24" x14ac:dyDescent="0.25">
      <c r="B26" s="9"/>
      <c r="C26" s="17"/>
      <c r="D26" s="21"/>
      <c r="E26" s="22" t="s">
        <v>37</v>
      </c>
      <c r="F26" s="22" t="s">
        <v>38</v>
      </c>
      <c r="G26" s="21"/>
      <c r="H26" s="22" t="s">
        <v>37</v>
      </c>
      <c r="I26" s="22" t="s">
        <v>38</v>
      </c>
      <c r="J26" s="21"/>
      <c r="K26" s="22" t="s">
        <v>37</v>
      </c>
      <c r="L26" s="22" t="s">
        <v>38</v>
      </c>
      <c r="M26" s="21"/>
      <c r="N26" s="22"/>
      <c r="O26" s="21"/>
      <c r="P26" s="22"/>
      <c r="Q26" s="21"/>
      <c r="R26" s="22"/>
      <c r="S26" s="21"/>
      <c r="T26" s="21"/>
      <c r="U26" s="21"/>
      <c r="V26" s="21"/>
      <c r="W26" s="21"/>
      <c r="X26" s="21"/>
    </row>
    <row r="27" spans="2:24" x14ac:dyDescent="0.25">
      <c r="B27" s="2">
        <v>2017</v>
      </c>
      <c r="C27" s="25" t="s">
        <v>30</v>
      </c>
      <c r="D27" s="50">
        <v>3426.37</v>
      </c>
      <c r="E27" s="50">
        <v>710.25</v>
      </c>
      <c r="F27" s="50">
        <v>1775.61</v>
      </c>
      <c r="G27" s="50">
        <v>5139.55</v>
      </c>
      <c r="H27" s="50">
        <v>1065.3699999999999</v>
      </c>
      <c r="I27" s="50">
        <v>1775.61</v>
      </c>
      <c r="J27" s="50">
        <v>7495.17</v>
      </c>
      <c r="K27" s="50">
        <v>1553.66</v>
      </c>
      <c r="L27" s="50">
        <v>1775.61</v>
      </c>
      <c r="M27" s="50">
        <v>8565.91</v>
      </c>
      <c r="N27" s="50">
        <v>1775.61</v>
      </c>
      <c r="O27" s="50">
        <v>12848.87</v>
      </c>
      <c r="P27" s="50">
        <v>2663.42</v>
      </c>
      <c r="Q27" s="50">
        <v>13705.46</v>
      </c>
      <c r="R27" s="50">
        <v>2840.98</v>
      </c>
      <c r="S27" s="50">
        <v>12848.87</v>
      </c>
      <c r="T27" s="50">
        <v>2663.42</v>
      </c>
      <c r="U27" s="50">
        <v>11135.69</v>
      </c>
      <c r="V27" s="50">
        <v>2308.3000000000002</v>
      </c>
      <c r="W27" s="50">
        <v>8565.91</v>
      </c>
      <c r="X27" s="50">
        <v>1775.61</v>
      </c>
    </row>
    <row r="28" spans="2:24" x14ac:dyDescent="0.25">
      <c r="B28" s="2">
        <v>2017</v>
      </c>
      <c r="C28" s="7" t="s">
        <v>31</v>
      </c>
      <c r="D28" s="50">
        <v>3426.37</v>
      </c>
      <c r="E28" s="50">
        <v>710.25</v>
      </c>
      <c r="F28" s="55">
        <v>1775.61</v>
      </c>
      <c r="G28" s="50">
        <v>5139.55</v>
      </c>
      <c r="H28" s="50">
        <v>1065.3699999999999</v>
      </c>
      <c r="I28" s="55">
        <v>1775.61</v>
      </c>
      <c r="J28" s="50">
        <v>7495.17</v>
      </c>
      <c r="K28" s="50">
        <v>1553.66</v>
      </c>
      <c r="L28" s="55">
        <v>1775.61</v>
      </c>
      <c r="M28" s="50">
        <v>8565.91</v>
      </c>
      <c r="N28" s="55">
        <v>1775.61</v>
      </c>
      <c r="O28" s="50">
        <v>12848.87</v>
      </c>
      <c r="P28" s="50">
        <v>2663.42</v>
      </c>
      <c r="Q28" s="50">
        <v>13705.46</v>
      </c>
      <c r="R28" s="50">
        <v>2840.98</v>
      </c>
      <c r="S28" s="50">
        <v>12848.87</v>
      </c>
      <c r="T28" s="50">
        <v>2663.42</v>
      </c>
      <c r="U28" s="50">
        <v>11135.69</v>
      </c>
      <c r="V28" s="50">
        <v>2308.3000000000002</v>
      </c>
      <c r="W28" s="50">
        <v>8565.91</v>
      </c>
      <c r="X28" s="50">
        <v>1775.61</v>
      </c>
    </row>
    <row r="29" spans="2:24" x14ac:dyDescent="0.25">
      <c r="B29" s="2">
        <v>2017</v>
      </c>
      <c r="C29" s="7" t="s">
        <v>32</v>
      </c>
      <c r="D29" s="50">
        <v>3426.37</v>
      </c>
      <c r="E29" s="55">
        <v>710.25</v>
      </c>
      <c r="F29" s="55">
        <v>1775.61</v>
      </c>
      <c r="G29" s="50">
        <v>5139.55</v>
      </c>
      <c r="H29" s="50">
        <v>1065.3699999999999</v>
      </c>
      <c r="I29" s="55">
        <v>1775.61</v>
      </c>
      <c r="J29" s="50">
        <v>7495.17</v>
      </c>
      <c r="K29" s="50">
        <v>1553.66</v>
      </c>
      <c r="L29" s="55">
        <v>1775.61</v>
      </c>
      <c r="M29" s="50">
        <v>8565.91</v>
      </c>
      <c r="N29" s="55">
        <v>1775.61</v>
      </c>
      <c r="O29" s="50">
        <v>12848.87</v>
      </c>
      <c r="P29" s="50">
        <v>2663.42</v>
      </c>
      <c r="Q29" s="50">
        <v>13705.46</v>
      </c>
      <c r="R29" s="50">
        <v>2840.98</v>
      </c>
      <c r="S29" s="50">
        <v>12848.87</v>
      </c>
      <c r="T29" s="50">
        <v>2663.42</v>
      </c>
      <c r="U29" s="50">
        <v>11135.69</v>
      </c>
      <c r="V29" s="50">
        <v>2308.3000000000002</v>
      </c>
      <c r="W29" s="50">
        <v>8565.91</v>
      </c>
      <c r="X29" s="55">
        <v>1775.61</v>
      </c>
    </row>
    <row r="30" spans="2:24" x14ac:dyDescent="0.25">
      <c r="B30" s="2">
        <v>2017</v>
      </c>
      <c r="C30" s="7" t="s">
        <v>33</v>
      </c>
      <c r="D30" s="50">
        <v>3426.37</v>
      </c>
      <c r="E30" s="50">
        <v>710.25</v>
      </c>
      <c r="F30" s="55">
        <v>1775.61</v>
      </c>
      <c r="G30" s="50">
        <v>5139.55</v>
      </c>
      <c r="H30" s="50">
        <v>1065.3699999999999</v>
      </c>
      <c r="I30" s="55">
        <v>1775.61</v>
      </c>
      <c r="J30" s="50">
        <v>7495.17</v>
      </c>
      <c r="K30" s="50">
        <v>1553.66</v>
      </c>
      <c r="L30" s="55">
        <v>1775.61</v>
      </c>
      <c r="M30" s="50">
        <v>8565.91</v>
      </c>
      <c r="N30" s="55">
        <v>1775.61</v>
      </c>
      <c r="O30" s="50">
        <v>12848.87</v>
      </c>
      <c r="P30" s="50">
        <v>2663.42</v>
      </c>
      <c r="Q30" s="50">
        <v>13705.46</v>
      </c>
      <c r="R30" s="50">
        <v>2840.98</v>
      </c>
      <c r="S30" s="50">
        <v>12848.87</v>
      </c>
      <c r="T30" s="50">
        <v>2663.42</v>
      </c>
      <c r="U30" s="50">
        <v>11135.69</v>
      </c>
      <c r="V30" s="50">
        <v>2308.3000000000002</v>
      </c>
      <c r="W30" s="50">
        <v>8565.91</v>
      </c>
      <c r="X30" s="50">
        <v>1775.61</v>
      </c>
    </row>
    <row r="31" spans="2:24" x14ac:dyDescent="0.25">
      <c r="B31" s="2">
        <v>2017</v>
      </c>
      <c r="C31" s="7" t="s">
        <v>34</v>
      </c>
      <c r="D31" s="66">
        <v>3426.37</v>
      </c>
      <c r="E31" s="53">
        <v>710.25</v>
      </c>
      <c r="F31" s="53">
        <v>1775.61</v>
      </c>
      <c r="G31" s="50">
        <v>5139.55</v>
      </c>
      <c r="H31" s="50">
        <v>1065.3699999999999</v>
      </c>
      <c r="I31" s="53">
        <v>1775.61</v>
      </c>
      <c r="J31" s="50">
        <v>7495.17</v>
      </c>
      <c r="K31" s="50">
        <v>1553.66</v>
      </c>
      <c r="L31" s="53">
        <v>1775.61</v>
      </c>
      <c r="M31" s="50">
        <v>8565.91</v>
      </c>
      <c r="N31" s="53">
        <v>1775.61</v>
      </c>
      <c r="O31" s="50">
        <v>12848.87</v>
      </c>
      <c r="P31" s="50">
        <v>2663.42</v>
      </c>
      <c r="Q31" s="50">
        <v>13705.46</v>
      </c>
      <c r="R31" s="50">
        <v>2840.98</v>
      </c>
      <c r="S31" s="50">
        <v>12848.87</v>
      </c>
      <c r="T31" s="50">
        <v>2663.42</v>
      </c>
      <c r="U31" s="50">
        <v>11135.69</v>
      </c>
      <c r="V31" s="50">
        <v>2308.3000000000002</v>
      </c>
      <c r="W31" s="50">
        <v>8565.91</v>
      </c>
      <c r="X31" s="50">
        <v>1775.61</v>
      </c>
    </row>
    <row r="32" spans="2:24" x14ac:dyDescent="0.25">
      <c r="B32" s="2">
        <v>2018</v>
      </c>
      <c r="C32" s="7" t="s">
        <v>16</v>
      </c>
      <c r="D32" s="47">
        <v>3426.37</v>
      </c>
      <c r="E32" s="47">
        <v>710.25</v>
      </c>
      <c r="F32" s="53">
        <v>1775.61</v>
      </c>
      <c r="G32" s="67">
        <v>5139.55</v>
      </c>
      <c r="H32" s="54">
        <v>1065.3699999999999</v>
      </c>
      <c r="I32" s="53">
        <v>1775.61</v>
      </c>
      <c r="J32" s="47">
        <v>7495.17</v>
      </c>
      <c r="K32" s="50">
        <v>1553.66</v>
      </c>
      <c r="L32" s="53">
        <v>1775.61</v>
      </c>
      <c r="M32" s="50">
        <v>8565.91</v>
      </c>
      <c r="N32" s="53">
        <v>1775.61</v>
      </c>
      <c r="O32" s="67">
        <v>12848.87</v>
      </c>
      <c r="P32" s="54">
        <v>2663.42</v>
      </c>
      <c r="Q32" s="47">
        <v>13705.46</v>
      </c>
      <c r="R32" s="50">
        <v>2840.98</v>
      </c>
      <c r="S32" s="67">
        <v>12848.87</v>
      </c>
      <c r="T32" s="54">
        <v>2663.42</v>
      </c>
      <c r="U32" s="67">
        <v>11135.69</v>
      </c>
      <c r="V32" s="54">
        <v>2308.3000000000002</v>
      </c>
      <c r="W32" s="50">
        <v>8565.91</v>
      </c>
      <c r="X32" s="53">
        <v>1775.61</v>
      </c>
    </row>
    <row r="33" spans="2:24" x14ac:dyDescent="0.25">
      <c r="B33" s="2"/>
      <c r="C33" s="7"/>
      <c r="D33" s="21"/>
      <c r="E33" s="22" t="s">
        <v>39</v>
      </c>
      <c r="F33" s="22" t="s">
        <v>40</v>
      </c>
      <c r="G33" s="21"/>
      <c r="H33" s="22" t="s">
        <v>39</v>
      </c>
      <c r="I33" s="22" t="s">
        <v>40</v>
      </c>
      <c r="J33" s="21"/>
      <c r="K33" s="22" t="s">
        <v>39</v>
      </c>
      <c r="L33" s="22" t="s">
        <v>40</v>
      </c>
      <c r="M33" s="21"/>
      <c r="N33" s="22"/>
      <c r="O33" s="21"/>
      <c r="P33" s="22"/>
      <c r="Q33" s="21"/>
      <c r="R33" s="22"/>
      <c r="S33" s="21"/>
      <c r="T33" s="21"/>
      <c r="U33" s="21"/>
      <c r="V33" s="21"/>
      <c r="W33" s="21"/>
      <c r="X33" s="21"/>
    </row>
    <row r="34" spans="2:24" x14ac:dyDescent="0.25">
      <c r="B34" s="2">
        <v>2018</v>
      </c>
      <c r="C34" s="7" t="s">
        <v>22</v>
      </c>
      <c r="D34" s="50">
        <v>3422.55</v>
      </c>
      <c r="E34" s="50">
        <v>818.77</v>
      </c>
      <c r="F34" s="50">
        <v>2046.93</v>
      </c>
      <c r="G34" s="50">
        <v>5133.82</v>
      </c>
      <c r="H34" s="50">
        <v>1228.1600000000001</v>
      </c>
      <c r="I34" s="50">
        <v>2046.93</v>
      </c>
      <c r="J34" s="50">
        <v>7486.82</v>
      </c>
      <c r="K34" s="50">
        <v>1791.06</v>
      </c>
      <c r="L34" s="50">
        <v>2046.93</v>
      </c>
      <c r="M34" s="50">
        <v>8556.3700000000008</v>
      </c>
      <c r="N34" s="50">
        <v>2046.93</v>
      </c>
      <c r="O34" s="50">
        <v>12834.56</v>
      </c>
      <c r="P34" s="50">
        <v>3070.39</v>
      </c>
      <c r="Q34" s="50">
        <v>13690.19</v>
      </c>
      <c r="R34" s="50">
        <v>3275.08</v>
      </c>
      <c r="S34" s="50">
        <v>12834.56</v>
      </c>
      <c r="T34" s="50">
        <v>3070.39</v>
      </c>
      <c r="U34" s="50">
        <v>11123.28</v>
      </c>
      <c r="V34" s="50">
        <v>2661</v>
      </c>
      <c r="W34" s="50">
        <v>8556.3700000000008</v>
      </c>
      <c r="X34" s="50">
        <v>2046.93</v>
      </c>
    </row>
    <row r="35" spans="2:24" x14ac:dyDescent="0.25">
      <c r="B35" s="2">
        <v>2018</v>
      </c>
      <c r="C35" s="7" t="s">
        <v>23</v>
      </c>
      <c r="D35" s="50">
        <v>3422.55</v>
      </c>
      <c r="E35" s="50">
        <v>818.77</v>
      </c>
      <c r="F35" s="55">
        <v>2046.93</v>
      </c>
      <c r="G35" s="50">
        <v>5133.82</v>
      </c>
      <c r="H35" s="50">
        <v>1228.1600000000001</v>
      </c>
      <c r="I35" s="55">
        <v>2046.93</v>
      </c>
      <c r="J35" s="50">
        <v>7486.82</v>
      </c>
      <c r="K35" s="50">
        <v>1791.06</v>
      </c>
      <c r="L35" s="55">
        <v>2046.93</v>
      </c>
      <c r="M35" s="50">
        <v>8556.3700000000008</v>
      </c>
      <c r="N35" s="55">
        <v>2046.93</v>
      </c>
      <c r="O35" s="50">
        <v>12834.56</v>
      </c>
      <c r="P35" s="50">
        <v>3070.39</v>
      </c>
      <c r="Q35" s="50">
        <v>13690.19</v>
      </c>
      <c r="R35" s="50">
        <v>3275.08</v>
      </c>
      <c r="S35" s="50">
        <v>12834.56</v>
      </c>
      <c r="T35" s="50">
        <v>3070.39</v>
      </c>
      <c r="U35" s="50">
        <v>11123.28</v>
      </c>
      <c r="V35" s="50">
        <v>2661</v>
      </c>
      <c r="W35" s="50">
        <v>8556.3700000000008</v>
      </c>
      <c r="X35" s="50">
        <v>2046.93</v>
      </c>
    </row>
    <row r="36" spans="2:24" x14ac:dyDescent="0.25">
      <c r="B36" s="2">
        <v>2018</v>
      </c>
      <c r="C36" s="7" t="s">
        <v>24</v>
      </c>
      <c r="D36" s="50">
        <v>3422.55</v>
      </c>
      <c r="E36" s="55">
        <v>818.77</v>
      </c>
      <c r="F36" s="55">
        <v>2046.93</v>
      </c>
      <c r="G36" s="50">
        <v>5133.82</v>
      </c>
      <c r="H36" s="50">
        <v>1228.1600000000001</v>
      </c>
      <c r="I36" s="55">
        <v>2046.93</v>
      </c>
      <c r="J36" s="50">
        <v>7486.82</v>
      </c>
      <c r="K36" s="50">
        <v>1791.06</v>
      </c>
      <c r="L36" s="55">
        <v>2046.93</v>
      </c>
      <c r="M36" s="50">
        <v>8556.3700000000008</v>
      </c>
      <c r="N36" s="55">
        <v>2046.93</v>
      </c>
      <c r="O36" s="50">
        <v>12834.56</v>
      </c>
      <c r="P36" s="50">
        <v>3070.39</v>
      </c>
      <c r="Q36" s="50">
        <v>13690.19</v>
      </c>
      <c r="R36" s="50">
        <v>3275.08</v>
      </c>
      <c r="S36" s="50">
        <v>12834.56</v>
      </c>
      <c r="T36" s="50">
        <v>3070.39</v>
      </c>
      <c r="U36" s="50">
        <v>11123.28</v>
      </c>
      <c r="V36" s="50">
        <v>2661</v>
      </c>
      <c r="W36" s="50">
        <v>8556.3700000000008</v>
      </c>
      <c r="X36" s="55">
        <v>2046.93</v>
      </c>
    </row>
    <row r="37" spans="2:24" x14ac:dyDescent="0.25">
      <c r="B37" s="2">
        <v>2018</v>
      </c>
      <c r="C37" s="7" t="s">
        <v>25</v>
      </c>
      <c r="D37" s="50">
        <v>3422.55</v>
      </c>
      <c r="E37" s="50">
        <v>818.77</v>
      </c>
      <c r="F37" s="55">
        <v>2046.93</v>
      </c>
      <c r="G37" s="50">
        <v>5133.82</v>
      </c>
      <c r="H37" s="50">
        <v>1228.1600000000001</v>
      </c>
      <c r="I37" s="55">
        <v>2046.93</v>
      </c>
      <c r="J37" s="50">
        <v>7486.82</v>
      </c>
      <c r="K37" s="50">
        <v>1791.06</v>
      </c>
      <c r="L37" s="55">
        <v>2046.93</v>
      </c>
      <c r="M37" s="50">
        <v>8556.3700000000008</v>
      </c>
      <c r="N37" s="55">
        <v>2046.93</v>
      </c>
      <c r="O37" s="50">
        <v>12834.56</v>
      </c>
      <c r="P37" s="50">
        <v>3070.39</v>
      </c>
      <c r="Q37" s="50">
        <v>13690.19</v>
      </c>
      <c r="R37" s="50">
        <v>3275.08</v>
      </c>
      <c r="S37" s="50">
        <v>12834.56</v>
      </c>
      <c r="T37" s="50">
        <v>3070.39</v>
      </c>
      <c r="U37" s="50">
        <v>11123.28</v>
      </c>
      <c r="V37" s="50">
        <v>2661</v>
      </c>
      <c r="W37" s="50">
        <v>8556.3700000000008</v>
      </c>
      <c r="X37" s="50">
        <v>2046.93</v>
      </c>
    </row>
    <row r="38" spans="2:24" x14ac:dyDescent="0.25">
      <c r="B38" s="2">
        <v>2018</v>
      </c>
      <c r="C38" s="7" t="s">
        <v>28</v>
      </c>
      <c r="D38" s="66">
        <v>3537.87</v>
      </c>
      <c r="E38" s="53">
        <v>846.16</v>
      </c>
      <c r="F38" s="53">
        <v>2115.4</v>
      </c>
      <c r="G38" s="50">
        <v>5306.81</v>
      </c>
      <c r="H38" s="50">
        <v>1269.24</v>
      </c>
      <c r="I38" s="53">
        <v>2115.4</v>
      </c>
      <c r="J38" s="50">
        <v>7739.1</v>
      </c>
      <c r="K38" s="50">
        <v>1850.98</v>
      </c>
      <c r="L38" s="53">
        <v>2115.4</v>
      </c>
      <c r="M38" s="50">
        <v>8844.68</v>
      </c>
      <c r="N38" s="53">
        <v>2115.4</v>
      </c>
      <c r="O38" s="50">
        <v>13267.02</v>
      </c>
      <c r="P38" s="50">
        <v>3173.1</v>
      </c>
      <c r="Q38" s="50">
        <v>14151.49</v>
      </c>
      <c r="R38" s="50">
        <v>3384.64</v>
      </c>
      <c r="S38" s="50">
        <v>13267.02</v>
      </c>
      <c r="T38" s="50">
        <v>3173.1</v>
      </c>
      <c r="U38" s="50">
        <v>11498.08</v>
      </c>
      <c r="V38" s="50">
        <v>2750.02</v>
      </c>
      <c r="W38" s="50">
        <v>8844.68</v>
      </c>
      <c r="X38" s="50">
        <v>2115.4</v>
      </c>
    </row>
    <row r="39" spans="2:24" x14ac:dyDescent="0.25">
      <c r="B39" s="2">
        <v>2018</v>
      </c>
      <c r="C39" s="7" t="s">
        <v>29</v>
      </c>
      <c r="D39" s="47">
        <v>3537.87</v>
      </c>
      <c r="E39" s="47">
        <v>846.16</v>
      </c>
      <c r="F39" s="53">
        <v>2115.4</v>
      </c>
      <c r="G39" s="67">
        <v>5306.81</v>
      </c>
      <c r="H39" s="54">
        <v>1269.24</v>
      </c>
      <c r="I39" s="53">
        <v>2115.4</v>
      </c>
      <c r="J39" s="47">
        <v>7739.1</v>
      </c>
      <c r="K39" s="50">
        <v>1850.98</v>
      </c>
      <c r="L39" s="53">
        <v>2115.4</v>
      </c>
      <c r="M39" s="50">
        <v>8844.68</v>
      </c>
      <c r="N39" s="53">
        <v>2115.4</v>
      </c>
      <c r="O39" s="67">
        <v>13267.02</v>
      </c>
      <c r="P39" s="54">
        <v>3173.1</v>
      </c>
      <c r="Q39" s="47">
        <v>14151.49</v>
      </c>
      <c r="R39" s="50">
        <v>3384.64</v>
      </c>
      <c r="S39" s="67">
        <v>13267.02</v>
      </c>
      <c r="T39" s="54">
        <v>3173.1</v>
      </c>
      <c r="U39" s="67">
        <v>11498.08</v>
      </c>
      <c r="V39" s="54">
        <v>2750.02</v>
      </c>
      <c r="W39" s="50">
        <v>8844.68</v>
      </c>
      <c r="X39" s="53">
        <v>2115.4</v>
      </c>
    </row>
    <row r="40" spans="2:24" x14ac:dyDescent="0.25">
      <c r="B40" s="2">
        <v>2018</v>
      </c>
      <c r="C40" s="7" t="s">
        <v>30</v>
      </c>
      <c r="D40" s="50">
        <v>3537.87</v>
      </c>
      <c r="E40" s="50">
        <v>846.78</v>
      </c>
      <c r="F40" s="50">
        <v>2116.94</v>
      </c>
      <c r="G40" s="50">
        <v>5306.81</v>
      </c>
      <c r="H40" s="50">
        <v>1270.1600000000001</v>
      </c>
      <c r="I40" s="50">
        <v>2116.94</v>
      </c>
      <c r="J40" s="50">
        <v>7739.1</v>
      </c>
      <c r="K40" s="50">
        <v>1852.32</v>
      </c>
      <c r="L40" s="50">
        <v>2116.94</v>
      </c>
      <c r="M40" s="50">
        <v>8844.68</v>
      </c>
      <c r="N40" s="50">
        <v>2116.94</v>
      </c>
      <c r="O40" s="50">
        <v>13267.02</v>
      </c>
      <c r="P40" s="50">
        <v>3175.41</v>
      </c>
      <c r="Q40" s="50">
        <v>14151.49</v>
      </c>
      <c r="R40" s="50">
        <v>3387.1</v>
      </c>
      <c r="S40" s="50">
        <v>13267.02</v>
      </c>
      <c r="T40" s="50">
        <v>3175.41</v>
      </c>
      <c r="U40" s="50">
        <v>11498.08</v>
      </c>
      <c r="V40" s="50">
        <v>2752.02</v>
      </c>
      <c r="W40" s="50">
        <v>8844.68</v>
      </c>
      <c r="X40" s="50">
        <v>2116.94</v>
      </c>
    </row>
    <row r="41" spans="2:24" x14ac:dyDescent="0.25">
      <c r="B41" s="2">
        <v>2018</v>
      </c>
      <c r="C41" s="7" t="s">
        <v>31</v>
      </c>
      <c r="D41" s="50">
        <v>3537.87</v>
      </c>
      <c r="E41" s="50">
        <v>846.78</v>
      </c>
      <c r="F41" s="55">
        <v>2116.94</v>
      </c>
      <c r="G41" s="50">
        <v>5306.81</v>
      </c>
      <c r="H41" s="50">
        <v>1270.1600000000001</v>
      </c>
      <c r="I41" s="55">
        <v>2116.94</v>
      </c>
      <c r="J41" s="50">
        <v>7739.1</v>
      </c>
      <c r="K41" s="50">
        <v>1852.32</v>
      </c>
      <c r="L41" s="55">
        <v>2116.94</v>
      </c>
      <c r="M41" s="50">
        <v>8844.68</v>
      </c>
      <c r="N41" s="55">
        <v>2116.94</v>
      </c>
      <c r="O41" s="50">
        <v>13267.02</v>
      </c>
      <c r="P41" s="50">
        <v>3175.41</v>
      </c>
      <c r="Q41" s="50">
        <v>14151.49</v>
      </c>
      <c r="R41" s="50">
        <v>3387.1</v>
      </c>
      <c r="S41" s="50">
        <v>13267.02</v>
      </c>
      <c r="T41" s="50">
        <v>3175.41</v>
      </c>
      <c r="U41" s="50">
        <v>11498.08</v>
      </c>
      <c r="V41" s="50">
        <v>2752.02</v>
      </c>
      <c r="W41" s="50">
        <v>8844.68</v>
      </c>
      <c r="X41" s="50">
        <v>2116.94</v>
      </c>
    </row>
    <row r="42" spans="2:24" x14ac:dyDescent="0.25">
      <c r="B42" s="2">
        <v>2018</v>
      </c>
      <c r="C42" s="7" t="s">
        <v>32</v>
      </c>
      <c r="D42" s="50">
        <v>3537.87</v>
      </c>
      <c r="E42" s="55">
        <v>846.78</v>
      </c>
      <c r="F42" s="55">
        <v>2116.94</v>
      </c>
      <c r="G42" s="50">
        <v>5306.81</v>
      </c>
      <c r="H42" s="50">
        <v>1270.1600000000001</v>
      </c>
      <c r="I42" s="55">
        <v>2116.94</v>
      </c>
      <c r="J42" s="50">
        <v>7739.1</v>
      </c>
      <c r="K42" s="50">
        <v>1852.32</v>
      </c>
      <c r="L42" s="55">
        <v>2116.94</v>
      </c>
      <c r="M42" s="50">
        <v>8844.68</v>
      </c>
      <c r="N42" s="55">
        <v>2116.94</v>
      </c>
      <c r="O42" s="50">
        <v>13267.02</v>
      </c>
      <c r="P42" s="50">
        <v>3175.41</v>
      </c>
      <c r="Q42" s="50">
        <v>14151.49</v>
      </c>
      <c r="R42" s="50">
        <v>3387.1</v>
      </c>
      <c r="S42" s="50">
        <v>13267.02</v>
      </c>
      <c r="T42" s="50">
        <v>3175.41</v>
      </c>
      <c r="U42" s="50">
        <v>11498.08</v>
      </c>
      <c r="V42" s="50">
        <v>2752.02</v>
      </c>
      <c r="W42" s="50">
        <v>8844.68</v>
      </c>
      <c r="X42" s="55">
        <v>2116.94</v>
      </c>
    </row>
    <row r="43" spans="2:24" x14ac:dyDescent="0.25">
      <c r="B43" s="2">
        <v>2018</v>
      </c>
      <c r="C43" s="7" t="s">
        <v>33</v>
      </c>
      <c r="D43" s="50">
        <v>2469.14</v>
      </c>
      <c r="E43" s="50">
        <v>942.75</v>
      </c>
      <c r="F43" s="55">
        <v>2356.87</v>
      </c>
      <c r="G43" s="50">
        <v>3703.72</v>
      </c>
      <c r="H43" s="50">
        <v>1414.12</v>
      </c>
      <c r="I43" s="55">
        <v>2356.87</v>
      </c>
      <c r="J43" s="50">
        <v>5401.25</v>
      </c>
      <c r="K43" s="50">
        <v>2062.2600000000002</v>
      </c>
      <c r="L43" s="55">
        <v>2356.87</v>
      </c>
      <c r="M43" s="50">
        <v>6172.86</v>
      </c>
      <c r="N43" s="55">
        <v>2356.87</v>
      </c>
      <c r="O43" s="50">
        <v>9259.2900000000009</v>
      </c>
      <c r="P43" s="50">
        <v>3535.31</v>
      </c>
      <c r="Q43" s="50">
        <v>9876.58</v>
      </c>
      <c r="R43" s="50">
        <v>3770.99</v>
      </c>
      <c r="S43" s="50">
        <v>9259.2900000000009</v>
      </c>
      <c r="T43" s="50">
        <v>3535.31</v>
      </c>
      <c r="U43" s="50">
        <v>8024.72</v>
      </c>
      <c r="V43" s="50">
        <v>3063.93</v>
      </c>
      <c r="W43" s="50">
        <v>6172.86</v>
      </c>
      <c r="X43" s="50">
        <v>2356.87</v>
      </c>
    </row>
    <row r="44" spans="2:24" x14ac:dyDescent="0.25">
      <c r="B44" s="2">
        <v>2018</v>
      </c>
      <c r="C44" s="7" t="s">
        <v>34</v>
      </c>
      <c r="D44" s="66">
        <v>2469.14</v>
      </c>
      <c r="E44" s="53">
        <v>942.75</v>
      </c>
      <c r="F44" s="53">
        <v>2356.87</v>
      </c>
      <c r="G44" s="50">
        <v>3703.72</v>
      </c>
      <c r="H44" s="50">
        <v>1414.12</v>
      </c>
      <c r="I44" s="53">
        <v>2356.87</v>
      </c>
      <c r="J44" s="50">
        <v>5401.25</v>
      </c>
      <c r="K44" s="50">
        <v>2062.2600000000002</v>
      </c>
      <c r="L44" s="53">
        <v>2356.87</v>
      </c>
      <c r="M44" s="50">
        <v>6172.86</v>
      </c>
      <c r="N44" s="53">
        <v>2356.87</v>
      </c>
      <c r="O44" s="50">
        <v>9259.2900000000009</v>
      </c>
      <c r="P44" s="50">
        <v>3535.31</v>
      </c>
      <c r="Q44" s="50">
        <v>9876.58</v>
      </c>
      <c r="R44" s="50">
        <v>3770.99</v>
      </c>
      <c r="S44" s="50">
        <v>9259.2900000000009</v>
      </c>
      <c r="T44" s="50">
        <v>3535.31</v>
      </c>
      <c r="U44" s="50">
        <v>8024.72</v>
      </c>
      <c r="V44" s="50">
        <v>3063.93</v>
      </c>
      <c r="W44" s="50">
        <v>6172.86</v>
      </c>
      <c r="X44" s="50">
        <v>2356.87</v>
      </c>
    </row>
    <row r="45" spans="2:24" x14ac:dyDescent="0.25">
      <c r="B45" s="2">
        <v>2019</v>
      </c>
      <c r="C45" s="7" t="s">
        <v>16</v>
      </c>
      <c r="D45" s="47">
        <v>2469.14</v>
      </c>
      <c r="E45" s="47">
        <v>942.75</v>
      </c>
      <c r="F45" s="53">
        <v>2356.87</v>
      </c>
      <c r="G45" s="67">
        <v>3703.72</v>
      </c>
      <c r="H45" s="54">
        <v>1414.12</v>
      </c>
      <c r="I45" s="53">
        <v>2356.87</v>
      </c>
      <c r="J45" s="47">
        <v>5401.25</v>
      </c>
      <c r="K45" s="50">
        <v>2062.2600000000002</v>
      </c>
      <c r="L45" s="53">
        <v>2356.87</v>
      </c>
      <c r="M45" s="50">
        <v>6172.86</v>
      </c>
      <c r="N45" s="53">
        <v>2356.87</v>
      </c>
      <c r="O45" s="67">
        <v>9259.2900000000009</v>
      </c>
      <c r="P45" s="54">
        <v>3535.31</v>
      </c>
      <c r="Q45" s="47">
        <v>9876.58</v>
      </c>
      <c r="R45" s="50">
        <v>3770.99</v>
      </c>
      <c r="S45" s="67">
        <v>9259.2900000000009</v>
      </c>
      <c r="T45" s="54">
        <v>3535.31</v>
      </c>
      <c r="U45" s="67">
        <v>8024.72</v>
      </c>
      <c r="V45" s="54">
        <v>3063.93</v>
      </c>
      <c r="W45" s="50">
        <v>6172.86</v>
      </c>
      <c r="X45" s="53">
        <v>2356.87</v>
      </c>
    </row>
    <row r="46" spans="2:24" x14ac:dyDescent="0.25">
      <c r="B46" s="2">
        <v>2019</v>
      </c>
      <c r="C46" s="7" t="s">
        <v>22</v>
      </c>
      <c r="D46" s="50">
        <v>2469.14</v>
      </c>
      <c r="E46" s="50">
        <v>1007.16</v>
      </c>
      <c r="F46" s="50">
        <v>2517.89</v>
      </c>
      <c r="G46" s="50">
        <v>3703.72</v>
      </c>
      <c r="H46" s="50">
        <v>1510.73</v>
      </c>
      <c r="I46" s="50">
        <v>2517.89</v>
      </c>
      <c r="J46" s="50">
        <v>5401.25</v>
      </c>
      <c r="K46" s="50">
        <v>2203.15</v>
      </c>
      <c r="L46" s="50">
        <v>2517.89</v>
      </c>
      <c r="M46" s="50">
        <v>6172.86</v>
      </c>
      <c r="N46" s="50">
        <v>2517.89</v>
      </c>
      <c r="O46" s="50">
        <v>9259.2900000000009</v>
      </c>
      <c r="P46" s="50">
        <v>3776.84</v>
      </c>
      <c r="Q46" s="50">
        <v>9876.58</v>
      </c>
      <c r="R46" s="50">
        <v>4028.62</v>
      </c>
      <c r="S46" s="50">
        <v>9259.2900000000009</v>
      </c>
      <c r="T46" s="50">
        <v>3776.84</v>
      </c>
      <c r="U46" s="50">
        <v>8024.72</v>
      </c>
      <c r="V46" s="50">
        <v>3273.26</v>
      </c>
      <c r="W46" s="50">
        <v>6172.86</v>
      </c>
      <c r="X46" s="50">
        <v>2517.89</v>
      </c>
    </row>
    <row r="47" spans="2:24" x14ac:dyDescent="0.25">
      <c r="B47" s="2">
        <v>2019</v>
      </c>
      <c r="C47" s="7" t="s">
        <v>23</v>
      </c>
      <c r="D47" s="50">
        <v>2469.14</v>
      </c>
      <c r="E47" s="50">
        <v>1007.16</v>
      </c>
      <c r="F47" s="55">
        <v>2517.89</v>
      </c>
      <c r="G47" s="50">
        <v>3703.72</v>
      </c>
      <c r="H47" s="50">
        <v>1510.73</v>
      </c>
      <c r="I47" s="55">
        <v>2517.89</v>
      </c>
      <c r="J47" s="50">
        <v>5401.25</v>
      </c>
      <c r="K47" s="50">
        <v>2203.15</v>
      </c>
      <c r="L47" s="55">
        <v>2517.89</v>
      </c>
      <c r="M47" s="50">
        <v>6172.86</v>
      </c>
      <c r="N47" s="55">
        <v>2517.89</v>
      </c>
      <c r="O47" s="50">
        <v>9259.2900000000009</v>
      </c>
      <c r="P47" s="50">
        <v>3776.84</v>
      </c>
      <c r="Q47" s="50">
        <v>9876.58</v>
      </c>
      <c r="R47" s="50">
        <v>4028.62</v>
      </c>
      <c r="S47" s="50">
        <v>9259.2900000000009</v>
      </c>
      <c r="T47" s="50">
        <v>3776.84</v>
      </c>
      <c r="U47" s="50">
        <v>8024.72</v>
      </c>
      <c r="V47" s="50">
        <v>3273.26</v>
      </c>
      <c r="W47" s="50">
        <v>6172.86</v>
      </c>
      <c r="X47" s="50">
        <v>2517.89</v>
      </c>
    </row>
    <row r="48" spans="2:24" x14ac:dyDescent="0.25">
      <c r="B48" s="2">
        <v>2019</v>
      </c>
      <c r="C48" s="7" t="s">
        <v>24</v>
      </c>
      <c r="D48" s="50">
        <v>2469.14</v>
      </c>
      <c r="E48" s="55">
        <v>1007.24</v>
      </c>
      <c r="F48" s="55">
        <v>2518.09</v>
      </c>
      <c r="G48" s="50">
        <v>3703.72</v>
      </c>
      <c r="H48" s="50">
        <v>1510.85</v>
      </c>
      <c r="I48" s="55">
        <v>2518.09</v>
      </c>
      <c r="J48" s="50">
        <v>5401.25</v>
      </c>
      <c r="K48" s="50">
        <v>2203.33</v>
      </c>
      <c r="L48" s="55">
        <v>2518.09</v>
      </c>
      <c r="M48" s="50">
        <v>6172.86</v>
      </c>
      <c r="N48" s="55">
        <v>2518.09</v>
      </c>
      <c r="O48" s="50">
        <v>9259.2900000000009</v>
      </c>
      <c r="P48" s="50">
        <v>3777.14</v>
      </c>
      <c r="Q48" s="50">
        <v>9876.58</v>
      </c>
      <c r="R48" s="50">
        <v>4028.94</v>
      </c>
      <c r="S48" s="50">
        <v>9259.2900000000009</v>
      </c>
      <c r="T48" s="50">
        <v>3777.14</v>
      </c>
      <c r="U48" s="50">
        <v>8024.72</v>
      </c>
      <c r="V48" s="50">
        <v>3273.52</v>
      </c>
      <c r="W48" s="50">
        <v>6172.86</v>
      </c>
      <c r="X48" s="55">
        <v>2518.09</v>
      </c>
    </row>
    <row r="49" spans="2:24" x14ac:dyDescent="0.25">
      <c r="B49" s="2">
        <v>2019</v>
      </c>
      <c r="C49" s="7" t="s">
        <v>25</v>
      </c>
      <c r="D49" s="50">
        <v>2543.46</v>
      </c>
      <c r="E49" s="50">
        <v>1037.3499999999999</v>
      </c>
      <c r="F49" s="55">
        <v>2593.38</v>
      </c>
      <c r="G49" s="50">
        <v>3815.2</v>
      </c>
      <c r="H49" s="50">
        <v>1556.03</v>
      </c>
      <c r="I49" s="55">
        <v>2593.38</v>
      </c>
      <c r="J49" s="50">
        <v>5563.83</v>
      </c>
      <c r="K49" s="50">
        <v>2269.21</v>
      </c>
      <c r="L49" s="55">
        <v>2593.38</v>
      </c>
      <c r="M49" s="50">
        <v>6358.66</v>
      </c>
      <c r="N49" s="55">
        <v>2593.38</v>
      </c>
      <c r="O49" s="50">
        <v>9537.99</v>
      </c>
      <c r="P49" s="50">
        <v>3890.07</v>
      </c>
      <c r="Q49" s="50">
        <v>10173.86</v>
      </c>
      <c r="R49" s="50">
        <v>4149.41</v>
      </c>
      <c r="S49" s="50">
        <v>9537.99</v>
      </c>
      <c r="T49" s="50">
        <v>3890.07</v>
      </c>
      <c r="U49" s="50">
        <v>8266.26</v>
      </c>
      <c r="V49" s="50">
        <v>3371.39</v>
      </c>
      <c r="W49" s="50">
        <v>6358.66</v>
      </c>
      <c r="X49" s="50">
        <v>2593.38</v>
      </c>
    </row>
    <row r="50" spans="2:24" x14ac:dyDescent="0.25">
      <c r="B50" s="2">
        <v>2019</v>
      </c>
      <c r="C50" s="7" t="s">
        <v>28</v>
      </c>
      <c r="D50" s="66">
        <v>2543.46</v>
      </c>
      <c r="E50" s="53">
        <v>1037.3499999999999</v>
      </c>
      <c r="F50" s="53">
        <v>2593.38</v>
      </c>
      <c r="G50" s="50">
        <v>3815.2</v>
      </c>
      <c r="H50" s="50">
        <v>1556.03</v>
      </c>
      <c r="I50" s="53">
        <v>2593.38</v>
      </c>
      <c r="J50" s="50">
        <v>5563.83</v>
      </c>
      <c r="K50" s="50">
        <v>2269.21</v>
      </c>
      <c r="L50" s="53">
        <v>2593.38</v>
      </c>
      <c r="M50" s="50">
        <v>6358.66</v>
      </c>
      <c r="N50" s="53">
        <v>2593.38</v>
      </c>
      <c r="O50" s="50">
        <v>9537.99</v>
      </c>
      <c r="P50" s="50">
        <v>3890.07</v>
      </c>
      <c r="Q50" s="50">
        <v>10173.86</v>
      </c>
      <c r="R50" s="50">
        <v>4149.41</v>
      </c>
      <c r="S50" s="50">
        <v>9537.99</v>
      </c>
      <c r="T50" s="50">
        <v>3890.07</v>
      </c>
      <c r="U50" s="50">
        <v>8266.26</v>
      </c>
      <c r="V50" s="50">
        <v>3371.39</v>
      </c>
      <c r="W50" s="50">
        <v>6358.66</v>
      </c>
      <c r="X50" s="50">
        <v>2593.38</v>
      </c>
    </row>
    <row r="51" spans="2:24" x14ac:dyDescent="0.25">
      <c r="B51" s="2">
        <v>2019</v>
      </c>
      <c r="C51" s="7" t="s">
        <v>29</v>
      </c>
      <c r="D51" s="47">
        <v>2543.46</v>
      </c>
      <c r="E51" s="47">
        <v>1037.3499999999999</v>
      </c>
      <c r="F51" s="53">
        <v>2593.38</v>
      </c>
      <c r="G51" s="67">
        <v>3815.2</v>
      </c>
      <c r="H51" s="54">
        <v>1556.03</v>
      </c>
      <c r="I51" s="53">
        <v>2593.38</v>
      </c>
      <c r="J51" s="47">
        <v>5563.83</v>
      </c>
      <c r="K51" s="50">
        <v>2269.21</v>
      </c>
      <c r="L51" s="53">
        <v>2593.38</v>
      </c>
      <c r="M51" s="50">
        <v>6358.66</v>
      </c>
      <c r="N51" s="53">
        <v>2593.38</v>
      </c>
      <c r="O51" s="67">
        <v>9537.99</v>
      </c>
      <c r="P51" s="54">
        <v>3890.07</v>
      </c>
      <c r="Q51" s="47">
        <v>10173.86</v>
      </c>
      <c r="R51" s="50">
        <v>4149.41</v>
      </c>
      <c r="S51" s="67">
        <v>9537.99</v>
      </c>
      <c r="T51" s="54">
        <v>3890.07</v>
      </c>
      <c r="U51" s="67">
        <v>8266.26</v>
      </c>
      <c r="V51" s="54">
        <v>3371.39</v>
      </c>
      <c r="W51" s="50">
        <v>6358.66</v>
      </c>
      <c r="X51" s="53">
        <v>2593.38</v>
      </c>
    </row>
    <row r="52" spans="2:24" x14ac:dyDescent="0.25">
      <c r="B52" s="2">
        <v>2019</v>
      </c>
      <c r="C52" s="7" t="s">
        <v>30</v>
      </c>
      <c r="D52" s="50">
        <v>2543.46</v>
      </c>
      <c r="E52" s="50">
        <v>1038.32</v>
      </c>
      <c r="F52" s="50">
        <v>2595.8000000000002</v>
      </c>
      <c r="G52" s="50">
        <v>3815.2</v>
      </c>
      <c r="H52" s="50">
        <v>1557.48</v>
      </c>
      <c r="I52" s="50">
        <v>2595.8000000000002</v>
      </c>
      <c r="J52" s="50">
        <v>5563.83</v>
      </c>
      <c r="K52" s="50">
        <v>2271.33</v>
      </c>
      <c r="L52" s="50">
        <v>2595.8000000000002</v>
      </c>
      <c r="M52" s="50">
        <v>6358.66</v>
      </c>
      <c r="N52" s="50">
        <v>2595.8000000000002</v>
      </c>
      <c r="O52" s="50">
        <v>9537.99</v>
      </c>
      <c r="P52" s="50">
        <v>3893.7</v>
      </c>
      <c r="Q52" s="50">
        <v>10173.86</v>
      </c>
      <c r="R52" s="50">
        <v>4153.28</v>
      </c>
      <c r="S52" s="50">
        <v>9537.99</v>
      </c>
      <c r="T52" s="50">
        <v>3893.7</v>
      </c>
      <c r="U52" s="50">
        <v>8266.26</v>
      </c>
      <c r="V52" s="50">
        <v>3374.54</v>
      </c>
      <c r="W52" s="50">
        <v>6358.66</v>
      </c>
      <c r="X52" s="50">
        <v>2595.8000000000002</v>
      </c>
    </row>
    <row r="53" spans="2:24" x14ac:dyDescent="0.25">
      <c r="B53" s="2">
        <v>2019</v>
      </c>
      <c r="C53" s="7" t="s">
        <v>31</v>
      </c>
      <c r="D53" s="50">
        <v>2543.46</v>
      </c>
      <c r="E53" s="50">
        <v>1038.32</v>
      </c>
      <c r="F53" s="55">
        <v>2595.8000000000002</v>
      </c>
      <c r="G53" s="50">
        <v>3815.2</v>
      </c>
      <c r="H53" s="50">
        <v>1557.48</v>
      </c>
      <c r="I53" s="55">
        <v>2595.8000000000002</v>
      </c>
      <c r="J53" s="50">
        <v>5563.83</v>
      </c>
      <c r="K53" s="50">
        <v>2271.33</v>
      </c>
      <c r="L53" s="55">
        <v>2595.8000000000002</v>
      </c>
      <c r="M53" s="50">
        <v>6358.66</v>
      </c>
      <c r="N53" s="55">
        <v>2595.8000000000002</v>
      </c>
      <c r="O53" s="50">
        <v>9537.99</v>
      </c>
      <c r="P53" s="50">
        <v>3893.7</v>
      </c>
      <c r="Q53" s="50">
        <v>10173.86</v>
      </c>
      <c r="R53" s="50">
        <v>4153.28</v>
      </c>
      <c r="S53" s="50">
        <v>9537.99</v>
      </c>
      <c r="T53" s="50">
        <v>3893.7</v>
      </c>
      <c r="U53" s="50">
        <v>8266.26</v>
      </c>
      <c r="V53" s="50">
        <v>3374.54</v>
      </c>
      <c r="W53" s="50">
        <v>6358.66</v>
      </c>
      <c r="X53" s="50">
        <v>2595.8000000000002</v>
      </c>
    </row>
    <row r="54" spans="2:24" x14ac:dyDescent="0.25">
      <c r="B54" s="2">
        <v>2019</v>
      </c>
      <c r="C54" s="7" t="s">
        <v>32</v>
      </c>
      <c r="D54" s="50">
        <v>2543.46</v>
      </c>
      <c r="E54" s="55">
        <v>1038.32</v>
      </c>
      <c r="F54" s="55">
        <v>2595.8000000000002</v>
      </c>
      <c r="G54" s="50">
        <v>3815.2</v>
      </c>
      <c r="H54" s="50">
        <v>1557.48</v>
      </c>
      <c r="I54" s="55">
        <v>2595.8000000000002</v>
      </c>
      <c r="J54" s="50">
        <v>5563.83</v>
      </c>
      <c r="K54" s="50">
        <v>2271.33</v>
      </c>
      <c r="L54" s="55">
        <v>2595.8000000000002</v>
      </c>
      <c r="M54" s="50">
        <v>6358.66</v>
      </c>
      <c r="N54" s="55">
        <v>2595.8000000000002</v>
      </c>
      <c r="O54" s="50">
        <v>9537.99</v>
      </c>
      <c r="P54" s="50">
        <v>3893.7</v>
      </c>
      <c r="Q54" s="50">
        <v>10173.86</v>
      </c>
      <c r="R54" s="50">
        <v>4153.28</v>
      </c>
      <c r="S54" s="50">
        <v>9537.99</v>
      </c>
      <c r="T54" s="50">
        <v>3893.7</v>
      </c>
      <c r="U54" s="50">
        <v>8266.26</v>
      </c>
      <c r="V54" s="50">
        <v>3374.54</v>
      </c>
      <c r="W54" s="50">
        <v>6358.66</v>
      </c>
      <c r="X54" s="55">
        <v>2595.8000000000002</v>
      </c>
    </row>
    <row r="55" spans="2:24" x14ac:dyDescent="0.25">
      <c r="B55" s="2">
        <v>2019</v>
      </c>
      <c r="C55" s="7" t="s">
        <v>33</v>
      </c>
      <c r="D55" s="50">
        <v>2543.46</v>
      </c>
      <c r="E55" s="50">
        <v>1038.32</v>
      </c>
      <c r="F55" s="55">
        <v>2595.8000000000002</v>
      </c>
      <c r="G55" s="50">
        <v>3815.2</v>
      </c>
      <c r="H55" s="50">
        <v>1557.48</v>
      </c>
      <c r="I55" s="55">
        <v>2595.8000000000002</v>
      </c>
      <c r="J55" s="50">
        <v>5563.83</v>
      </c>
      <c r="K55" s="50">
        <v>2271.33</v>
      </c>
      <c r="L55" s="55">
        <v>2595.8000000000002</v>
      </c>
      <c r="M55" s="50">
        <v>6358.66</v>
      </c>
      <c r="N55" s="55">
        <v>2595.8000000000002</v>
      </c>
      <c r="O55" s="50">
        <v>9537.99</v>
      </c>
      <c r="P55" s="50">
        <v>3893.7</v>
      </c>
      <c r="Q55" s="50">
        <v>10173.86</v>
      </c>
      <c r="R55" s="50">
        <v>4153.28</v>
      </c>
      <c r="S55" s="50">
        <v>9537.99</v>
      </c>
      <c r="T55" s="50">
        <v>3893.7</v>
      </c>
      <c r="U55" s="50">
        <v>8266.26</v>
      </c>
      <c r="V55" s="50">
        <v>3374.54</v>
      </c>
      <c r="W55" s="50">
        <v>6358.66</v>
      </c>
      <c r="X55" s="50">
        <v>2595.8000000000002</v>
      </c>
    </row>
    <row r="56" spans="2:24" x14ac:dyDescent="0.25">
      <c r="B56" s="2">
        <v>2019</v>
      </c>
      <c r="C56" s="7" t="s">
        <v>34</v>
      </c>
      <c r="D56" s="66">
        <v>2543.46</v>
      </c>
      <c r="E56" s="53">
        <v>1038.32</v>
      </c>
      <c r="F56" s="53">
        <v>2595.8000000000002</v>
      </c>
      <c r="G56" s="50">
        <v>3815.2</v>
      </c>
      <c r="H56" s="50">
        <v>1557.48</v>
      </c>
      <c r="I56" s="53">
        <v>2595.8000000000002</v>
      </c>
      <c r="J56" s="50">
        <v>5563.83</v>
      </c>
      <c r="K56" s="50">
        <v>2271.33</v>
      </c>
      <c r="L56" s="53">
        <v>2595.8000000000002</v>
      </c>
      <c r="M56" s="50">
        <v>6358.66</v>
      </c>
      <c r="N56" s="53">
        <v>2595.8000000000002</v>
      </c>
      <c r="O56" s="50">
        <v>9537.99</v>
      </c>
      <c r="P56" s="50">
        <v>3893.7</v>
      </c>
      <c r="Q56" s="50">
        <v>10173.86</v>
      </c>
      <c r="R56" s="50">
        <v>4153.28</v>
      </c>
      <c r="S56" s="50">
        <v>9537.99</v>
      </c>
      <c r="T56" s="50">
        <v>3893.7</v>
      </c>
      <c r="U56" s="50">
        <v>8266.26</v>
      </c>
      <c r="V56" s="50">
        <v>3374.54</v>
      </c>
      <c r="W56" s="50">
        <v>6358.66</v>
      </c>
      <c r="X56" s="50">
        <v>2595.8000000000002</v>
      </c>
    </row>
    <row r="57" spans="2:24" x14ac:dyDescent="0.25">
      <c r="B57" s="2">
        <v>2020</v>
      </c>
      <c r="C57" s="7" t="s">
        <v>16</v>
      </c>
      <c r="D57" s="47">
        <v>2543.46</v>
      </c>
      <c r="E57" s="47">
        <v>1038.32</v>
      </c>
      <c r="F57" s="53">
        <v>2595.8000000000002</v>
      </c>
      <c r="G57" s="67">
        <v>3815.2</v>
      </c>
      <c r="H57" s="54">
        <v>1557.48</v>
      </c>
      <c r="I57" s="53">
        <v>2595.8000000000002</v>
      </c>
      <c r="J57" s="47">
        <v>5563.83</v>
      </c>
      <c r="K57" s="50">
        <v>2271.33</v>
      </c>
      <c r="L57" s="53">
        <v>2595.8000000000002</v>
      </c>
      <c r="M57" s="50">
        <v>6358.66</v>
      </c>
      <c r="N57" s="53">
        <v>2595.8000000000002</v>
      </c>
      <c r="O57" s="67">
        <v>9537.99</v>
      </c>
      <c r="P57" s="54">
        <v>3893.7</v>
      </c>
      <c r="Q57" s="47">
        <v>10173.86</v>
      </c>
      <c r="R57" s="50">
        <v>4153.28</v>
      </c>
      <c r="S57" s="67">
        <v>9537.99</v>
      </c>
      <c r="T57" s="54">
        <v>3893.7</v>
      </c>
      <c r="U57" s="67">
        <v>8266.26</v>
      </c>
      <c r="V57" s="54">
        <v>3374.54</v>
      </c>
      <c r="W57" s="50">
        <v>6358.66</v>
      </c>
      <c r="X57" s="53">
        <v>2595.8000000000002</v>
      </c>
    </row>
    <row r="58" spans="2:24" x14ac:dyDescent="0.25">
      <c r="B58" s="2">
        <v>2020</v>
      </c>
      <c r="C58" s="7" t="s">
        <v>22</v>
      </c>
      <c r="D58" s="50">
        <v>2543.46</v>
      </c>
      <c r="E58" s="50">
        <v>1104.23</v>
      </c>
      <c r="F58" s="50">
        <v>2760.57</v>
      </c>
      <c r="G58" s="50">
        <v>3815.2</v>
      </c>
      <c r="H58" s="50">
        <v>1656.34</v>
      </c>
      <c r="I58" s="50">
        <v>2760.57</v>
      </c>
      <c r="J58" s="50">
        <v>5563.83</v>
      </c>
      <c r="K58" s="50">
        <v>2415.5</v>
      </c>
      <c r="L58" s="50">
        <v>2760.57</v>
      </c>
      <c r="M58" s="50">
        <v>6358.66</v>
      </c>
      <c r="N58" s="50">
        <v>2760.57</v>
      </c>
      <c r="O58" s="50">
        <v>9537.99</v>
      </c>
      <c r="P58" s="50">
        <v>4140.8599999999997</v>
      </c>
      <c r="Q58" s="50">
        <v>10173.86</v>
      </c>
      <c r="R58" s="50">
        <v>4416.91</v>
      </c>
      <c r="S58" s="50">
        <v>9537.99</v>
      </c>
      <c r="T58" s="50">
        <v>4140.8599999999997</v>
      </c>
      <c r="U58" s="50">
        <v>8266.26</v>
      </c>
      <c r="V58" s="50">
        <v>3588.74</v>
      </c>
      <c r="W58" s="50">
        <v>6358.66</v>
      </c>
      <c r="X58" s="50">
        <v>2760.57</v>
      </c>
    </row>
    <row r="59" spans="2:24" x14ac:dyDescent="0.25">
      <c r="B59" s="2">
        <v>2020</v>
      </c>
      <c r="C59" s="7" t="s">
        <v>23</v>
      </c>
      <c r="D59" s="50">
        <v>2543.46</v>
      </c>
      <c r="E59" s="50">
        <v>1104.23</v>
      </c>
      <c r="F59" s="55">
        <v>2760.57</v>
      </c>
      <c r="G59" s="50">
        <v>3815.2</v>
      </c>
      <c r="H59" s="50">
        <v>1656.34</v>
      </c>
      <c r="I59" s="55">
        <v>2760.57</v>
      </c>
      <c r="J59" s="50">
        <v>5563.83</v>
      </c>
      <c r="K59" s="50">
        <v>2415.5</v>
      </c>
      <c r="L59" s="55">
        <v>2760.57</v>
      </c>
      <c r="M59" s="50">
        <v>6358.66</v>
      </c>
      <c r="N59" s="55">
        <v>2760.57</v>
      </c>
      <c r="O59" s="50">
        <v>9537.99</v>
      </c>
      <c r="P59" s="50">
        <v>4140.8599999999997</v>
      </c>
      <c r="Q59" s="50">
        <v>10173.86</v>
      </c>
      <c r="R59" s="50">
        <v>4416.91</v>
      </c>
      <c r="S59" s="50">
        <v>9537.99</v>
      </c>
      <c r="T59" s="50">
        <v>4140.8599999999997</v>
      </c>
      <c r="U59" s="50">
        <v>8266.26</v>
      </c>
      <c r="V59" s="50">
        <v>3588.74</v>
      </c>
      <c r="W59" s="50">
        <v>6358.66</v>
      </c>
      <c r="X59" s="50">
        <v>2760.57</v>
      </c>
    </row>
    <row r="60" spans="2:24" x14ac:dyDescent="0.25">
      <c r="B60" s="2">
        <v>2020</v>
      </c>
      <c r="C60" s="7" t="s">
        <v>24</v>
      </c>
      <c r="D60" s="50">
        <v>2543.46</v>
      </c>
      <c r="E60" s="55">
        <v>1104.23</v>
      </c>
      <c r="F60" s="55">
        <v>2760.57</v>
      </c>
      <c r="G60" s="50">
        <v>3815.2</v>
      </c>
      <c r="H60" s="50">
        <v>1656.34</v>
      </c>
      <c r="I60" s="55">
        <v>2760.57</v>
      </c>
      <c r="J60" s="50">
        <v>5563.83</v>
      </c>
      <c r="K60" s="50">
        <v>2415.5</v>
      </c>
      <c r="L60" s="55">
        <v>2760.57</v>
      </c>
      <c r="M60" s="50">
        <v>6358.66</v>
      </c>
      <c r="N60" s="55">
        <v>2760.57</v>
      </c>
      <c r="O60" s="50">
        <v>9537.99</v>
      </c>
      <c r="P60" s="50">
        <v>4140.8599999999997</v>
      </c>
      <c r="Q60" s="50">
        <v>10173.86</v>
      </c>
      <c r="R60" s="50">
        <v>4416.91</v>
      </c>
      <c r="S60" s="50">
        <v>9537.99</v>
      </c>
      <c r="T60" s="50">
        <v>4140.8599999999997</v>
      </c>
      <c r="U60" s="50">
        <v>8266.26</v>
      </c>
      <c r="V60" s="50">
        <v>3588.74</v>
      </c>
      <c r="W60" s="50">
        <v>6358.66</v>
      </c>
      <c r="X60" s="55">
        <v>2760.57</v>
      </c>
    </row>
    <row r="61" spans="2:24" x14ac:dyDescent="0.25">
      <c r="B61" s="2">
        <v>2020</v>
      </c>
      <c r="C61" s="7" t="s">
        <v>25</v>
      </c>
      <c r="D61" s="50">
        <v>2543.46</v>
      </c>
      <c r="E61" s="50">
        <v>1104.23</v>
      </c>
      <c r="F61" s="55">
        <v>2760.57</v>
      </c>
      <c r="G61" s="50">
        <v>3815.2</v>
      </c>
      <c r="H61" s="50">
        <v>1656.34</v>
      </c>
      <c r="I61" s="55">
        <v>2760.57</v>
      </c>
      <c r="J61" s="50">
        <v>5563.83</v>
      </c>
      <c r="K61" s="50">
        <v>2415.5</v>
      </c>
      <c r="L61" s="55">
        <v>2760.57</v>
      </c>
      <c r="M61" s="50">
        <v>6358.66</v>
      </c>
      <c r="N61" s="55">
        <v>2760.57</v>
      </c>
      <c r="O61" s="50">
        <v>9537.99</v>
      </c>
      <c r="P61" s="50">
        <v>4140.8599999999997</v>
      </c>
      <c r="Q61" s="50">
        <v>10173.86</v>
      </c>
      <c r="R61" s="50">
        <v>4416.91</v>
      </c>
      <c r="S61" s="50">
        <v>9537.99</v>
      </c>
      <c r="T61" s="50">
        <v>4140.8599999999997</v>
      </c>
      <c r="U61" s="50">
        <v>8266.26</v>
      </c>
      <c r="V61" s="50">
        <v>3588.74</v>
      </c>
      <c r="W61" s="50">
        <v>6358.66</v>
      </c>
      <c r="X61" s="50">
        <v>2760.57</v>
      </c>
    </row>
    <row r="62" spans="2:24" x14ac:dyDescent="0.25">
      <c r="B62" s="2">
        <v>2020</v>
      </c>
      <c r="C62" s="7" t="s">
        <v>28</v>
      </c>
      <c r="D62" s="66">
        <v>2543.46</v>
      </c>
      <c r="E62" s="53">
        <v>1104.23</v>
      </c>
      <c r="F62" s="53">
        <v>2760.57</v>
      </c>
      <c r="G62" s="50">
        <v>3815.2</v>
      </c>
      <c r="H62" s="50">
        <v>1656.34</v>
      </c>
      <c r="I62" s="53">
        <v>2760.57</v>
      </c>
      <c r="J62" s="50">
        <v>5563.83</v>
      </c>
      <c r="K62" s="50">
        <v>2415.5</v>
      </c>
      <c r="L62" s="53">
        <v>2760.57</v>
      </c>
      <c r="M62" s="50">
        <v>6358.66</v>
      </c>
      <c r="N62" s="53">
        <v>2760.57</v>
      </c>
      <c r="O62" s="50">
        <v>9537.99</v>
      </c>
      <c r="P62" s="50">
        <v>4140.8599999999997</v>
      </c>
      <c r="Q62" s="50">
        <v>10173.86</v>
      </c>
      <c r="R62" s="50">
        <v>4416.91</v>
      </c>
      <c r="S62" s="50">
        <v>9537.99</v>
      </c>
      <c r="T62" s="50">
        <v>4140.8599999999997</v>
      </c>
      <c r="U62" s="50">
        <v>8266.26</v>
      </c>
      <c r="V62" s="50">
        <v>3588.74</v>
      </c>
      <c r="W62" s="50">
        <v>6358.66</v>
      </c>
      <c r="X62" s="50">
        <v>2760.57</v>
      </c>
    </row>
    <row r="63" spans="2:24" x14ac:dyDescent="0.25">
      <c r="B63" s="2">
        <v>2020</v>
      </c>
      <c r="C63" s="7" t="s">
        <v>29</v>
      </c>
      <c r="D63" s="47">
        <v>2543.46</v>
      </c>
      <c r="E63" s="47">
        <v>1104.23</v>
      </c>
      <c r="F63" s="53">
        <v>2760.57</v>
      </c>
      <c r="G63" s="67">
        <v>3815.2</v>
      </c>
      <c r="H63" s="54">
        <v>1656.34</v>
      </c>
      <c r="I63" s="53">
        <v>2760.57</v>
      </c>
      <c r="J63" s="47">
        <v>5563.83</v>
      </c>
      <c r="K63" s="50">
        <v>2415.5</v>
      </c>
      <c r="L63" s="53">
        <v>2760.57</v>
      </c>
      <c r="M63" s="50">
        <v>6358.66</v>
      </c>
      <c r="N63" s="53">
        <v>2760.57</v>
      </c>
      <c r="O63" s="67">
        <v>9537.99</v>
      </c>
      <c r="P63" s="54">
        <v>4140.8599999999997</v>
      </c>
      <c r="Q63" s="47">
        <v>10173.86</v>
      </c>
      <c r="R63" s="50">
        <v>4416.91</v>
      </c>
      <c r="S63" s="67">
        <v>9537.99</v>
      </c>
      <c r="T63" s="54">
        <v>4140.8599999999997</v>
      </c>
      <c r="U63" s="67">
        <v>8266.26</v>
      </c>
      <c r="V63" s="54">
        <v>3588.74</v>
      </c>
      <c r="W63" s="50">
        <v>6358.66</v>
      </c>
      <c r="X63" s="53">
        <v>2760.57</v>
      </c>
    </row>
    <row r="64" spans="2:24" x14ac:dyDescent="0.25">
      <c r="B64" s="2">
        <v>2020</v>
      </c>
      <c r="C64" s="7" t="s">
        <v>30</v>
      </c>
      <c r="D64" s="50">
        <v>2543.46</v>
      </c>
      <c r="E64" s="50">
        <v>1104.23</v>
      </c>
      <c r="F64" s="50">
        <v>2760.57</v>
      </c>
      <c r="G64" s="50">
        <v>3815.2</v>
      </c>
      <c r="H64" s="50">
        <v>1656.34</v>
      </c>
      <c r="I64" s="50">
        <v>2760.57</v>
      </c>
      <c r="J64" s="50">
        <v>5563.83</v>
      </c>
      <c r="K64" s="50">
        <v>2415.5</v>
      </c>
      <c r="L64" s="50">
        <v>2760.57</v>
      </c>
      <c r="M64" s="50">
        <v>6358.66</v>
      </c>
      <c r="N64" s="50">
        <v>2760.57</v>
      </c>
      <c r="O64" s="50">
        <v>9537.99</v>
      </c>
      <c r="P64" s="50">
        <v>4140.8599999999997</v>
      </c>
      <c r="Q64" s="50">
        <v>10173.86</v>
      </c>
      <c r="R64" s="50">
        <v>4416.91</v>
      </c>
      <c r="S64" s="50">
        <v>9537.99</v>
      </c>
      <c r="T64" s="50">
        <v>4140.8599999999997</v>
      </c>
      <c r="U64" s="50">
        <v>8266.26</v>
      </c>
      <c r="V64" s="50">
        <v>3588.74</v>
      </c>
      <c r="W64" s="50">
        <v>6358.66</v>
      </c>
      <c r="X64" s="50">
        <v>2760.57</v>
      </c>
    </row>
    <row r="65" spans="2:24" x14ac:dyDescent="0.25">
      <c r="B65" s="2">
        <v>2020</v>
      </c>
      <c r="C65" s="7" t="s">
        <v>31</v>
      </c>
      <c r="D65" s="50">
        <v>2543.46</v>
      </c>
      <c r="E65" s="50">
        <v>1104.23</v>
      </c>
      <c r="F65" s="55">
        <v>2760.57</v>
      </c>
      <c r="G65" s="50">
        <v>3815.2</v>
      </c>
      <c r="H65" s="50">
        <v>1656.34</v>
      </c>
      <c r="I65" s="55">
        <v>2760.57</v>
      </c>
      <c r="J65" s="50">
        <v>5563.83</v>
      </c>
      <c r="K65" s="50">
        <v>2415.5</v>
      </c>
      <c r="L65" s="55">
        <v>2760.57</v>
      </c>
      <c r="M65" s="50">
        <v>6358.66</v>
      </c>
      <c r="N65" s="55">
        <v>2760.57</v>
      </c>
      <c r="O65" s="50">
        <v>9537.99</v>
      </c>
      <c r="P65" s="50">
        <v>4140.8599999999997</v>
      </c>
      <c r="Q65" s="50">
        <v>10173.86</v>
      </c>
      <c r="R65" s="50">
        <v>4416.91</v>
      </c>
      <c r="S65" s="50">
        <v>9537.99</v>
      </c>
      <c r="T65" s="50">
        <v>4140.8599999999997</v>
      </c>
      <c r="U65" s="50">
        <v>8266.26</v>
      </c>
      <c r="V65" s="50">
        <v>3588.74</v>
      </c>
      <c r="W65" s="50">
        <v>6358.66</v>
      </c>
      <c r="X65" s="50">
        <v>2760.57</v>
      </c>
    </row>
    <row r="66" spans="2:24" x14ac:dyDescent="0.25">
      <c r="B66" s="2">
        <v>2020</v>
      </c>
      <c r="C66" s="7" t="s">
        <v>32</v>
      </c>
      <c r="D66" s="50">
        <v>2543.46</v>
      </c>
      <c r="E66" s="55">
        <v>1104.23</v>
      </c>
      <c r="F66" s="55">
        <v>2760.57</v>
      </c>
      <c r="G66" s="50">
        <v>3815.2</v>
      </c>
      <c r="H66" s="50">
        <v>1656.34</v>
      </c>
      <c r="I66" s="55">
        <v>2760.57</v>
      </c>
      <c r="J66" s="50">
        <v>5563.83</v>
      </c>
      <c r="K66" s="50">
        <v>2415.5</v>
      </c>
      <c r="L66" s="55">
        <v>2760.57</v>
      </c>
      <c r="M66" s="50">
        <v>6358.66</v>
      </c>
      <c r="N66" s="55">
        <v>2760.57</v>
      </c>
      <c r="O66" s="50">
        <v>9537.99</v>
      </c>
      <c r="P66" s="50">
        <v>4140.8599999999997</v>
      </c>
      <c r="Q66" s="50">
        <v>10173.86</v>
      </c>
      <c r="R66" s="50">
        <v>4416.91</v>
      </c>
      <c r="S66" s="50">
        <v>9537.99</v>
      </c>
      <c r="T66" s="50">
        <v>4140.8599999999997</v>
      </c>
      <c r="U66" s="50">
        <v>8266.26</v>
      </c>
      <c r="V66" s="50">
        <v>3588.74</v>
      </c>
      <c r="W66" s="50">
        <v>6358.66</v>
      </c>
      <c r="X66" s="55">
        <v>2760.57</v>
      </c>
    </row>
    <row r="67" spans="2:24" x14ac:dyDescent="0.25">
      <c r="B67" s="2">
        <v>2020</v>
      </c>
      <c r="C67" s="7" t="s">
        <v>33</v>
      </c>
      <c r="D67" s="50">
        <v>2543.46</v>
      </c>
      <c r="E67" s="50">
        <v>1104.23</v>
      </c>
      <c r="F67" s="55">
        <v>2760.57</v>
      </c>
      <c r="G67" s="50">
        <v>3815.2</v>
      </c>
      <c r="H67" s="50">
        <v>1656.34</v>
      </c>
      <c r="I67" s="55">
        <v>2760.57</v>
      </c>
      <c r="J67" s="50">
        <v>5563.83</v>
      </c>
      <c r="K67" s="50">
        <v>2415.5</v>
      </c>
      <c r="L67" s="55">
        <v>2760.57</v>
      </c>
      <c r="M67" s="50">
        <v>6358.66</v>
      </c>
      <c r="N67" s="55">
        <v>2760.57</v>
      </c>
      <c r="O67" s="50">
        <v>9537.99</v>
      </c>
      <c r="P67" s="50">
        <v>4140.8599999999997</v>
      </c>
      <c r="Q67" s="50">
        <v>10173.86</v>
      </c>
      <c r="R67" s="50">
        <v>4416.91</v>
      </c>
      <c r="S67" s="50">
        <v>9537.99</v>
      </c>
      <c r="T67" s="50">
        <v>4140.8599999999997</v>
      </c>
      <c r="U67" s="50">
        <v>8266.26</v>
      </c>
      <c r="V67" s="50">
        <v>3588.74</v>
      </c>
      <c r="W67" s="50">
        <v>6358.66</v>
      </c>
      <c r="X67" s="50">
        <v>2760.57</v>
      </c>
    </row>
    <row r="68" spans="2:24" x14ac:dyDescent="0.25">
      <c r="B68" s="2">
        <v>2020</v>
      </c>
      <c r="C68" s="8" t="s">
        <v>34</v>
      </c>
      <c r="D68" s="60">
        <v>2620.2800000000002</v>
      </c>
      <c r="E68" s="61">
        <v>1137.3399999999999</v>
      </c>
      <c r="F68" s="61">
        <v>2843.36</v>
      </c>
      <c r="G68" s="65">
        <v>3930.41</v>
      </c>
      <c r="H68" s="65">
        <v>1706.02</v>
      </c>
      <c r="I68" s="61">
        <v>2843.36</v>
      </c>
      <c r="J68" s="65">
        <v>5731.85</v>
      </c>
      <c r="K68" s="65">
        <v>2487.94</v>
      </c>
      <c r="L68" s="61">
        <v>2843.36</v>
      </c>
      <c r="M68" s="65">
        <v>6550.69</v>
      </c>
      <c r="N68" s="61">
        <v>2843.36</v>
      </c>
      <c r="O68" s="65">
        <v>9826.0400000000009</v>
      </c>
      <c r="P68" s="65">
        <v>4265.04</v>
      </c>
      <c r="Q68" s="65">
        <v>10481.1</v>
      </c>
      <c r="R68" s="65">
        <v>4549.38</v>
      </c>
      <c r="S68" s="65">
        <v>9826.0400000000009</v>
      </c>
      <c r="T68" s="65">
        <v>4265.04</v>
      </c>
      <c r="U68" s="65">
        <v>8515.9</v>
      </c>
      <c r="V68" s="65">
        <v>3696.37</v>
      </c>
      <c r="W68" s="65">
        <v>6550.69</v>
      </c>
      <c r="X68" s="65">
        <v>2843.36</v>
      </c>
    </row>
    <row r="69" spans="2:24" x14ac:dyDescent="0.25">
      <c r="B69" s="98"/>
      <c r="C69" s="17"/>
      <c r="D69" s="55"/>
      <c r="E69" s="55"/>
      <c r="F69" s="55"/>
      <c r="G69" s="50"/>
      <c r="H69" s="50"/>
      <c r="I69" s="55"/>
      <c r="J69" s="50"/>
      <c r="K69" s="50"/>
      <c r="L69" s="55"/>
      <c r="M69" s="50"/>
      <c r="N69" s="55"/>
      <c r="O69" s="50"/>
      <c r="P69" s="50"/>
      <c r="Q69" s="50"/>
      <c r="R69" s="50"/>
      <c r="S69" s="50"/>
      <c r="T69" s="50"/>
      <c r="U69" s="50"/>
      <c r="V69" s="50"/>
      <c r="W69" s="50"/>
      <c r="X69" s="50"/>
    </row>
    <row r="70" spans="2:24" x14ac:dyDescent="0.25">
      <c r="C70" s="125" t="s">
        <v>457</v>
      </c>
      <c r="D70" s="58">
        <f t="shared" ref="D70:X70" si="0">MAX(D34:D68)</f>
        <v>3537.87</v>
      </c>
      <c r="E70" s="58">
        <f t="shared" si="0"/>
        <v>1137.3399999999999</v>
      </c>
      <c r="F70" s="126">
        <f t="shared" si="0"/>
        <v>2843.36</v>
      </c>
      <c r="G70" s="69">
        <f t="shared" si="0"/>
        <v>5306.81</v>
      </c>
      <c r="H70" s="67">
        <f t="shared" si="0"/>
        <v>1706.02</v>
      </c>
      <c r="I70" s="66">
        <f t="shared" si="0"/>
        <v>2843.36</v>
      </c>
      <c r="J70" s="47">
        <f t="shared" si="0"/>
        <v>7739.1</v>
      </c>
      <c r="K70" s="58">
        <f t="shared" si="0"/>
        <v>2487.94</v>
      </c>
      <c r="L70" s="66">
        <f t="shared" si="0"/>
        <v>2843.36</v>
      </c>
      <c r="M70" s="58">
        <f t="shared" si="0"/>
        <v>8844.68</v>
      </c>
      <c r="N70" s="66">
        <f t="shared" si="0"/>
        <v>2843.36</v>
      </c>
      <c r="O70" s="67">
        <f t="shared" si="0"/>
        <v>13267.02</v>
      </c>
      <c r="P70" s="67">
        <f t="shared" si="0"/>
        <v>4265.04</v>
      </c>
      <c r="Q70" s="47">
        <f t="shared" si="0"/>
        <v>14151.49</v>
      </c>
      <c r="R70" s="58">
        <f t="shared" si="0"/>
        <v>4549.38</v>
      </c>
      <c r="S70" s="67">
        <f t="shared" si="0"/>
        <v>13267.02</v>
      </c>
      <c r="T70" s="67">
        <f t="shared" si="0"/>
        <v>4265.04</v>
      </c>
      <c r="U70" s="67">
        <f t="shared" si="0"/>
        <v>11498.08</v>
      </c>
      <c r="V70" s="67">
        <f t="shared" si="0"/>
        <v>3696.37</v>
      </c>
      <c r="W70" s="58">
        <f t="shared" si="0"/>
        <v>8844.68</v>
      </c>
      <c r="X70" s="66">
        <f t="shared" si="0"/>
        <v>2843.36</v>
      </c>
    </row>
    <row r="71" spans="2:24" x14ac:dyDescent="0.25">
      <c r="C71" s="102" t="s">
        <v>458</v>
      </c>
      <c r="D71" s="50">
        <f t="shared" ref="D71:X71" si="1">MIN(D5:D68)</f>
        <v>2469.14</v>
      </c>
      <c r="E71" s="50">
        <f t="shared" si="1"/>
        <v>484.9</v>
      </c>
      <c r="F71" s="50">
        <f t="shared" si="1"/>
        <v>1212.25</v>
      </c>
      <c r="G71" s="68">
        <f t="shared" si="1"/>
        <v>3703.72</v>
      </c>
      <c r="H71" s="50">
        <f t="shared" si="1"/>
        <v>727.35</v>
      </c>
      <c r="I71" s="50">
        <f t="shared" si="1"/>
        <v>1212.25</v>
      </c>
      <c r="J71" s="50">
        <f t="shared" si="1"/>
        <v>5401.25</v>
      </c>
      <c r="K71" s="50">
        <f t="shared" si="1"/>
        <v>1060.72</v>
      </c>
      <c r="L71" s="50">
        <f t="shared" si="1"/>
        <v>1212.25</v>
      </c>
      <c r="M71" s="50">
        <f t="shared" si="1"/>
        <v>6172.86</v>
      </c>
      <c r="N71" s="50">
        <f t="shared" si="1"/>
        <v>1212.25</v>
      </c>
      <c r="O71" s="50">
        <f t="shared" si="1"/>
        <v>9259.2900000000009</v>
      </c>
      <c r="P71" s="50">
        <f t="shared" si="1"/>
        <v>1818.38</v>
      </c>
      <c r="Q71" s="50">
        <f t="shared" si="1"/>
        <v>9876.58</v>
      </c>
      <c r="R71" s="50">
        <f t="shared" si="1"/>
        <v>1939.6</v>
      </c>
      <c r="S71" s="50">
        <f t="shared" si="1"/>
        <v>9259.2900000000009</v>
      </c>
      <c r="T71" s="50">
        <f t="shared" si="1"/>
        <v>1818.38</v>
      </c>
      <c r="U71" s="50">
        <f t="shared" si="1"/>
        <v>8024.72</v>
      </c>
      <c r="V71" s="50">
        <f t="shared" si="1"/>
        <v>1575.93</v>
      </c>
      <c r="W71" s="50">
        <f t="shared" si="1"/>
        <v>6172.86</v>
      </c>
      <c r="X71" s="50">
        <f t="shared" si="1"/>
        <v>1212.25</v>
      </c>
    </row>
    <row r="72" spans="2:24" x14ac:dyDescent="0.25">
      <c r="C72" s="101" t="s">
        <v>456</v>
      </c>
      <c r="D72" s="50">
        <f t="shared" ref="D72:X72" si="2">AVERAGE(D5:D68)</f>
        <v>3045.875166666664</v>
      </c>
      <c r="E72" s="50">
        <f t="shared" si="2"/>
        <v>846.242166666667</v>
      </c>
      <c r="F72" s="55">
        <f t="shared" si="2"/>
        <v>2115.6018333333354</v>
      </c>
      <c r="G72" s="50">
        <f t="shared" si="2"/>
        <v>4568.8155000000033</v>
      </c>
      <c r="H72" s="50">
        <f t="shared" si="2"/>
        <v>1269.3606666666667</v>
      </c>
      <c r="I72" s="55">
        <f t="shared" si="2"/>
        <v>2115.6018333333354</v>
      </c>
      <c r="J72" s="50">
        <f t="shared" si="2"/>
        <v>6662.8530000000073</v>
      </c>
      <c r="K72" s="50">
        <f t="shared" si="2"/>
        <v>1851.1530000000007</v>
      </c>
      <c r="L72" s="55">
        <f t="shared" si="2"/>
        <v>2115.6018333333354</v>
      </c>
      <c r="M72" s="50">
        <f t="shared" si="2"/>
        <v>7614.6888333333245</v>
      </c>
      <c r="N72" s="55">
        <f t="shared" si="2"/>
        <v>2115.6018333333354</v>
      </c>
      <c r="O72" s="50">
        <f t="shared" si="2"/>
        <v>11422.03533333333</v>
      </c>
      <c r="P72" s="50">
        <f t="shared" si="2"/>
        <v>3173.4051666666651</v>
      </c>
      <c r="Q72" s="50">
        <f t="shared" si="2"/>
        <v>12183.504333333329</v>
      </c>
      <c r="R72" s="50">
        <f t="shared" si="2"/>
        <v>3384.9626666666682</v>
      </c>
      <c r="S72" s="50">
        <f t="shared" si="2"/>
        <v>11422.03533333333</v>
      </c>
      <c r="T72" s="50">
        <f t="shared" si="2"/>
        <v>3173.4051666666651</v>
      </c>
      <c r="U72" s="50">
        <f t="shared" si="2"/>
        <v>9899.0976666666702</v>
      </c>
      <c r="V72" s="50">
        <f t="shared" si="2"/>
        <v>2750.2818333333316</v>
      </c>
      <c r="W72" s="50">
        <f t="shared" si="2"/>
        <v>7614.6888333333245</v>
      </c>
      <c r="X72" s="50">
        <f t="shared" si="2"/>
        <v>2115.6018333333354</v>
      </c>
    </row>
  </sheetData>
  <autoFilter ref="B1:X72" xr:uid="{90F3F1D4-3378-4C97-AD57-7809ABCA74EA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</autoFilter>
  <mergeCells count="30">
    <mergeCell ref="S2:T2"/>
    <mergeCell ref="U2:V2"/>
    <mergeCell ref="X3:X4"/>
    <mergeCell ref="R3:R4"/>
    <mergeCell ref="S3:S4"/>
    <mergeCell ref="T3:T4"/>
    <mergeCell ref="U3:U4"/>
    <mergeCell ref="V3:V4"/>
    <mergeCell ref="W3:W4"/>
    <mergeCell ref="Q3:Q4"/>
    <mergeCell ref="J2:L2"/>
    <mergeCell ref="M2:N2"/>
    <mergeCell ref="O2:P2"/>
    <mergeCell ref="Q2:R2"/>
    <mergeCell ref="H3:I3"/>
    <mergeCell ref="K3:L3"/>
    <mergeCell ref="B1:X1"/>
    <mergeCell ref="B2:B4"/>
    <mergeCell ref="C2:C4"/>
    <mergeCell ref="D2:F2"/>
    <mergeCell ref="G2:I2"/>
    <mergeCell ref="W2:X2"/>
    <mergeCell ref="E3:F3"/>
    <mergeCell ref="D3:D4"/>
    <mergeCell ref="G3:G4"/>
    <mergeCell ref="J3:J4"/>
    <mergeCell ref="M3:M4"/>
    <mergeCell ref="N3:N4"/>
    <mergeCell ref="O3:O4"/>
    <mergeCell ref="P3:P4"/>
  </mergeCell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D o E A A B Q S w M E F A A C A A g A e H / u U u I w B X u k A A A A 9 g A A A B I A H A B D b 2 5 m a W c v U G F j a 2 F n Z S 5 4 b W w g o h g A K K A U A A A A A A A A A A A A A A A A A A A A A A A A A A A A h Y + x D o I w G I R f h X S n L Z V B y E 8 Z X C U x M T G u T a n Q A M X Q Y n k 3 B x / J V x C j q J v j f X e X 3 N 2 v N 8 i n r g 0 u a r C 6 N x m K M E W B M r I v t a k y N L p T u E Y 5 h 5 2 Q j a h U M I e N T S e r M 1 Q 7 d 0 4 J 8 d 5 j v 8 L 9 U B F G a U S O x X Y v a 9 W J U B v r h J E K f V r l / x b i c H i N 4 Q w n M W a M Y Q p k Y V B o 8 / X Z P P f p / k D Y j K 0 b B 8 W V D e M o A b J o I O 8 P / A F Q S w M E F A A C A A g A e H / u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h / 7 l J X h Y C W N A E A A E g C A A A T A B w A R m 9 y b X V s Y X M v U 2 V j d G l v b j E u b S C i G A A o o B Q A A A A A A A A A A A A A A A A A A A A A A A A A A A B 1 k E t q w z A Q h v c G 3 2 F Q N z E 4 J n L b 9 B G 8 C E 4 C W Y Q Y 6 q y i L J R I T g W 2 Z C S l t I Q c q a f o x S o 7 D y j U W o y Y b / 4 Z 5 h / D d 1 Y o C W / n H 4 9 8 z / f M O 9 W c w R 3 K 6 b b k g w G G X k b 3 H H C A I I G S W 9 8 D 9 5 Z a 7 L l 0 J G N F 1 E p N b y Z K H q V K W i 6 t 6 a H 0 l a w M 1 8 b F A 9 V C k Z U U H y 4 X j D K Y j m f z n C y z L F 1 A P I g x 9 G G i d o f K t S p D p t m C 5 K 6 n o M Z V 8 b D f S M h U c r 3 / + a a k z c Z b L c q 2 N 6 p Z g Y I Q 1 v O q L n k z g j Z + E o S j G G 2 C 8 L z x z U 9 y W f 6 4 n r P k Z h N t T u s J t X R z k b s D i F r B j l Z b Q Z l q z L f S K N d U m k L p K l X l o Z L 5 V + 2 s X 6 e E x y M 6 c 4 x C s K 4 G l n / a U w h X H n f w + w 7 + 0 M E f O / i w g z 9 1 8 O c O / v K H n w L f E / L / y 4 x + A V B L A Q I t A B Q A A g A I A H h / 7 l L i M A V 7 p A A A A P Y A A A A S A A A A A A A A A A A A A A A A A A A A A A B D b 2 5 m a W c v U G F j a 2 F n Z S 5 4 b W x Q S w E C L Q A U A A I A C A B 4 f + 5 S D 8 r p q 6 Q A A A D p A A A A E w A A A A A A A A A A A A A A A A D w A A A A W 0 N v b n R l b n R f V H l w Z X N d L n h t b F B L A Q I t A B Q A A g A I A H h / 7 l J X h Y C W N A E A A E g C A A A T A A A A A A A A A A A A A A A A A O E B A A B G b 3 J t d W x h c y 9 T Z W N 0 a W 9 u M S 5 t U E s F B g A A A A A D A A M A w g A A A G I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v I N A A A A A A A A 0 A 0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h Y m x l M D A x J T I w K F B h Z 2 U l M j A x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j g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c t M T R U M j A 6 N T c 6 M T g u O D k 1 N j g 4 O F o i I C 8 + P E V u d H J 5 I F R 5 c G U 9 I k Z p b G x D b 2 x 1 b W 5 U e X B l c y I g V m F s d W U 9 I n N C Z 1 l H Q m d Z R 0 J n W U c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w M S A o U G F n Z S A x K S 9 B d X R v U m V t b 3 Z l Z E N v b H V t b n M x L n t D b 2 x 1 b W 4 x L D B 9 J n F 1 b 3 Q 7 L C Z x d W 9 0 O 1 N l Y 3 R p b 2 4 x L 1 R h Y m x l M D A x I C h Q Y W d l I D E p L 0 F 1 d G 9 S Z W 1 v d m V k Q 2 9 s d W 1 u c z E u e 0 N v b H V t b j I s M X 0 m c X V v d D s s J n F 1 b 3 Q 7 U 2 V j d G l v b j E v V G F i b G U w M D E g K F B h Z 2 U g M S k v Q X V 0 b 1 J l b W 9 2 Z W R D b 2 x 1 b W 5 z M S 5 7 Q 2 9 s d W 1 u M y w y f S Z x d W 9 0 O y w m c X V v d D t T Z W N 0 a W 9 u M S 9 U Y W J s Z T A w M S A o U G F n Z S A x K S 9 B d X R v U m V t b 3 Z l Z E N v b H V t b n M x L n t D b 2 x 1 b W 4 0 L D N 9 J n F 1 b 3 Q 7 L C Z x d W 9 0 O 1 N l Y 3 R p b 2 4 x L 1 R h Y m x l M D A x I C h Q Y W d l I D E p L 0 F 1 d G 9 S Z W 1 v d m V k Q 2 9 s d W 1 u c z E u e 0 N v b H V t b j U s N H 0 m c X V v d D s s J n F 1 b 3 Q 7 U 2 V j d G l v b j E v V G F i b G U w M D E g K F B h Z 2 U g M S k v Q X V 0 b 1 J l b W 9 2 Z W R D b 2 x 1 b W 5 z M S 5 7 Q 2 9 s d W 1 u N i w 1 f S Z x d W 9 0 O y w m c X V v d D t T Z W N 0 a W 9 u M S 9 U Y W J s Z T A w M S A o U G F n Z S A x K S 9 B d X R v U m V t b 3 Z l Z E N v b H V t b n M x L n t D b 2 x 1 b W 4 3 L D Z 9 J n F 1 b 3 Q 7 L C Z x d W 9 0 O 1 N l Y 3 R p b 2 4 x L 1 R h Y m x l M D A x I C h Q Y W d l I D E p L 0 F 1 d G 9 S Z W 1 v d m V k Q 2 9 s d W 1 u c z E u e 0 N v b H V t b j g s N 3 0 m c X V v d D s s J n F 1 b 3 Q 7 U 2 V j d G l v b j E v V G F i b G U w M D E g K F B h Z 2 U g M S k v Q X V 0 b 1 J l b W 9 2 Z W R D b 2 x 1 b W 5 z M S 5 7 Q 2 9 s d W 1 u O S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U Y W J s Z T A w M S A o U G F n Z S A x K S 9 B d X R v U m V t b 3 Z l Z E N v b H V t b n M x L n t D b 2 x 1 b W 4 x L D B 9 J n F 1 b 3 Q 7 L C Z x d W 9 0 O 1 N l Y 3 R p b 2 4 x L 1 R h Y m x l M D A x I C h Q Y W d l I D E p L 0 F 1 d G 9 S Z W 1 v d m V k Q 2 9 s d W 1 u c z E u e 0 N v b H V t b j I s M X 0 m c X V v d D s s J n F 1 b 3 Q 7 U 2 V j d G l v b j E v V G F i b G U w M D E g K F B h Z 2 U g M S k v Q X V 0 b 1 J l b W 9 2 Z W R D b 2 x 1 b W 5 z M S 5 7 Q 2 9 s d W 1 u M y w y f S Z x d W 9 0 O y w m c X V v d D t T Z W N 0 a W 9 u M S 9 U Y W J s Z T A w M S A o U G F n Z S A x K S 9 B d X R v U m V t b 3 Z l Z E N v b H V t b n M x L n t D b 2 x 1 b W 4 0 L D N 9 J n F 1 b 3 Q 7 L C Z x d W 9 0 O 1 N l Y 3 R p b 2 4 x L 1 R h Y m x l M D A x I C h Q Y W d l I D E p L 0 F 1 d G 9 S Z W 1 v d m V k Q 2 9 s d W 1 u c z E u e 0 N v b H V t b j U s N H 0 m c X V v d D s s J n F 1 b 3 Q 7 U 2 V j d G l v b j E v V G F i b G U w M D E g K F B h Z 2 U g M S k v Q X V 0 b 1 J l b W 9 2 Z W R D b 2 x 1 b W 5 z M S 5 7 Q 2 9 s d W 1 u N i w 1 f S Z x d W 9 0 O y w m c X V v d D t T Z W N 0 a W 9 u M S 9 U Y W J s Z T A w M S A o U G F n Z S A x K S 9 B d X R v U m V t b 3 Z l Z E N v b H V t b n M x L n t D b 2 x 1 b W 4 3 L D Z 9 J n F 1 b 3 Q 7 L C Z x d W 9 0 O 1 N l Y 3 R p b 2 4 x L 1 R h Y m x l M D A x I C h Q Y W d l I D E p L 0 F 1 d G 9 S Z W 1 v d m V k Q 2 9 s d W 1 u c z E u e 0 N v b H V t b j g s N 3 0 m c X V v d D s s J n F 1 b 3 Q 7 U 2 V j d G l v b j E v V G F i b G U w M D E g K F B h Z 2 U g M S k v Q X V 0 b 1 J l b W 9 2 Z W R D b 2 x 1 b W 5 z M S 5 7 Q 2 9 s d W 1 u O S w 4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w M D E l M j A o U G F n Z S U y M D E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x J T I w K F B h Z 2 U l M j A x K S 9 U Y W J s Z T A w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x J T I w K F B h Z 2 U l M j A x K S 9 U a X B v J T I w Y 2 F t Y m l h Z G 8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p j a v P i v m p E m U r j m t r 7 O r e Q A A A A A C A A A A A A A Q Z g A A A A E A A C A A A A C S 9 + R 6 d N z T t o y G v s s E O D l T T 1 W T G a A V A j h 9 2 R 8 J C 4 v g C A A A A A A O g A A A A A I A A C A A A A A z S e 2 6 w F A s F W e B W L L U u n l z J 5 f r Q 0 g m C 8 O O n m 9 a B 6 B + d l A A A A A n Y X Z f d 2 3 r y P 3 r 8 O B S D 2 g v m W i 6 g p u n R 1 U h Z m 1 6 9 5 1 X D / i p S t H 9 d E W r p r A 9 y Q Z L x + j p 4 Y 0 I N W S + 5 E E B W Z J B O G K m Q f Q + 2 2 C A s k d H Y k T B + c + 6 C U A A A A D v d W J 6 x E 4 I y b c 1 W b Q R o d E R h 9 V 8 j G B K x u 3 0 G n W Y c U N Z Y x / p U c n b 1 B P + p d c z x I / 6 0 X 2 Q t c 7 w C b + 2 H B b I F H M i 5 i 4 S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2999148B6729A4DABE2024D4046E391" ma:contentTypeVersion="6" ma:contentTypeDescription="Crear nuevo documento." ma:contentTypeScope="" ma:versionID="40f01f045cfc73f07cfa42a58f58bc3d">
  <xsd:schema xmlns:xsd="http://www.w3.org/2001/XMLSchema" xmlns:xs="http://www.w3.org/2001/XMLSchema" xmlns:p="http://schemas.microsoft.com/office/2006/metadata/properties" xmlns:ns2="7b13b166-7a45-44b7-b229-0b67d0e9aec8" xmlns:ns3="4acae6cb-3bb7-47e3-869f-118341329959" targetNamespace="http://schemas.microsoft.com/office/2006/metadata/properties" ma:root="true" ma:fieldsID="45b70b11da949751562c7f7aad9ac4bd" ns2:_="" ns3:_="">
    <xsd:import namespace="7b13b166-7a45-44b7-b229-0b67d0e9aec8"/>
    <xsd:import namespace="4acae6cb-3bb7-47e3-869f-1183413299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3b166-7a45-44b7-b229-0b67d0e9ae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cae6cb-3bb7-47e3-869f-11834132995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4680E47-952B-4E3A-8552-C41F8ED13E53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D7F4451A-1267-4470-8156-A5120314541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5FD1D05-9041-44A6-8D6E-050749307A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13b166-7a45-44b7-b229-0b67d0e9aec8"/>
    <ds:schemaRef ds:uri="4acae6cb-3bb7-47e3-869f-1183413299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9143F6C-962B-41EF-9709-791D669D901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Gas EPM</vt:lpstr>
      <vt:lpstr>Gas#</vt:lpstr>
      <vt:lpstr>Variaciones gas</vt:lpstr>
      <vt:lpstr>Energía EPM</vt:lpstr>
      <vt:lpstr>Energia #</vt:lpstr>
      <vt:lpstr>Energia # (promedio)</vt:lpstr>
      <vt:lpstr>Variaciones energía</vt:lpstr>
      <vt:lpstr>Acueducto EPM</vt:lpstr>
      <vt:lpstr>Acueducto#</vt:lpstr>
      <vt:lpstr>Variaciones acueducto</vt:lpstr>
      <vt:lpstr>Op. acueducto# prom ind</vt:lpstr>
      <vt:lpstr>Alcantarillado EPM</vt:lpstr>
      <vt:lpstr>Alcantarillado#</vt:lpstr>
      <vt:lpstr>Variaciones alcantarillado</vt:lpstr>
      <vt:lpstr>Op. alcantarillado prom ind</vt:lpstr>
      <vt:lpstr>Op. energía # prom varia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Usuario</cp:lastModifiedBy>
  <cp:revision/>
  <dcterms:created xsi:type="dcterms:W3CDTF">2021-06-30T22:24:38Z</dcterms:created>
  <dcterms:modified xsi:type="dcterms:W3CDTF">2021-07-31T16:48:42Z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0x010100F2999148B6729A4DABE2024D4046E391</vt:lpwstr>
  </property>
</Properties>
</file>